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MSQ\_report output\"/>
    </mc:Choice>
  </mc:AlternateContent>
  <xr:revisionPtr revIDLastSave="0" documentId="8_{80AC1384-93F3-48FE-B9E5-BE574598F6A0}" xr6:coauthVersionLast="47" xr6:coauthVersionMax="47" xr10:uidLastSave="{00000000-0000-0000-0000-000000000000}"/>
  <workbookProtection workbookAlgorithmName="SHA-512" workbookHashValue="ptvT6NeqwHgsr1clysh3BoTWvgsTPnRzwJYvDmRbrNoDMWR8Y/EY7NPJH7xrWdI/rz916QNkW2boX+hMwBlr3w==" workbookSaltValue="qYjTlQd9gxzvnR24jnFohg==" workbookSpinCount="100000" lockStructure="1"/>
  <bookViews>
    <workbookView xWindow="-110" yWindow="-110" windowWidth="19420" windowHeight="11620" tabRatio="868" firstSheet="2" activeTab="2" xr2:uid="{BBE0CA45-B127-4C0A-BA47-8A74F4128545}"/>
  </bookViews>
  <sheets>
    <sheet name="Settings" sheetId="1" state="veryHidden" r:id="rId1"/>
    <sheet name="keywords" sheetId="7" state="veryHidden" r:id="rId2"/>
    <sheet name="Cover" sheetId="2" r:id="rId3"/>
    <sheet name="Copyright" sheetId="3" r:id="rId4"/>
    <sheet name="Table of Contents" sheetId="4" r:id="rId5"/>
    <sheet name="Executive Summary" sheetId="5" r:id="rId6"/>
    <sheet name="1" sheetId="110" r:id="rId7"/>
    <sheet name="2" sheetId="111" r:id="rId8"/>
    <sheet name="3" sheetId="112" r:id="rId9"/>
    <sheet name="4" sheetId="113" r:id="rId10"/>
    <sheet name="5" sheetId="114" r:id="rId11"/>
    <sheet name="6" sheetId="115" r:id="rId12"/>
    <sheet name="7" sheetId="116" r:id="rId13"/>
    <sheet name="8" sheetId="117" r:id="rId14"/>
    <sheet name="9" sheetId="118" r:id="rId15"/>
    <sheet name="10" sheetId="119" r:id="rId16"/>
    <sheet name="11" sheetId="120" r:id="rId17"/>
  </sheets>
  <definedNames>
    <definedName name="MainDIR">Settings!$B$2</definedName>
    <definedName name="ORApassword">#REF!</definedName>
    <definedName name="ORAusername">#REF!</definedName>
    <definedName name="OUTfolder">Settings!$B$4</definedName>
    <definedName name="_xlnm.Print_Area" localSheetId="6">'1'!$A$1:$K$374</definedName>
    <definedName name="_xlnm.Print_Area" localSheetId="15">'10'!$A$1:$K$371</definedName>
    <definedName name="_xlnm.Print_Area" localSheetId="16">'11'!$A$1:$K$371</definedName>
    <definedName name="_xlnm.Print_Area" localSheetId="7">'2'!$A$1:$K$377</definedName>
    <definedName name="_xlnm.Print_Area" localSheetId="8">'3'!$A$1:$K$369</definedName>
    <definedName name="_xlnm.Print_Area" localSheetId="9">'4'!$A$1:$K$370</definedName>
    <definedName name="_xlnm.Print_Area" localSheetId="10">'5'!$A$1:$K$377</definedName>
    <definedName name="_xlnm.Print_Area" localSheetId="11">'6'!$A$1:$K$372</definedName>
    <definedName name="_xlnm.Print_Area" localSheetId="12">'7'!$A$1:$K$376</definedName>
    <definedName name="_xlnm.Print_Area" localSheetId="13">'8'!$A$1:$K$372</definedName>
    <definedName name="_xlnm.Print_Area" localSheetId="14">'9'!$A$1:$K$373</definedName>
    <definedName name="_xlnm.Print_Titles" localSheetId="6">'1'!$1:$3</definedName>
    <definedName name="_xlnm.Print_Titles" localSheetId="15">'10'!$1:$3</definedName>
    <definedName name="_xlnm.Print_Titles" localSheetId="16">'11'!$1:$3</definedName>
    <definedName name="_xlnm.Print_Titles" localSheetId="7">'2'!$1:$3</definedName>
    <definedName name="_xlnm.Print_Titles" localSheetId="8">'3'!$1:$3</definedName>
    <definedName name="_xlnm.Print_Titles" localSheetId="9">'4'!$1:$3</definedName>
    <definedName name="_xlnm.Print_Titles" localSheetId="10">'5'!$1:$3</definedName>
    <definedName name="_xlnm.Print_Titles" localSheetId="11">'6'!$1:$3</definedName>
    <definedName name="_xlnm.Print_Titles" localSheetId="12">'7'!$1:$3</definedName>
    <definedName name="_xlnm.Print_Titles" localSheetId="13">'8'!$1:$3</definedName>
    <definedName name="_xlnm.Print_Titles" localSheetId="14">'9'!$1:$3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keywords">Settings!$G$5</definedName>
    <definedName name="TRIG_MakeReports">Settings!$G$8</definedName>
    <definedName name="TRIG_MakeTemplate">Settings!$G$7</definedName>
    <definedName name="TRIG_meta">Settings!$G$2</definedName>
    <definedName name="TRIG_rawdata">Settings!$G$6</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4" l="1"/>
  <c r="D20" i="4" s="1"/>
  <c r="B19" i="4"/>
  <c r="D19" i="4" s="1"/>
  <c r="B18" i="4"/>
  <c r="D18" i="4" s="1"/>
  <c r="E20" i="4" l="1"/>
  <c r="E19" i="4"/>
  <c r="E18" i="4"/>
  <c r="B37" i="5"/>
  <c r="B7" i="5"/>
  <c r="C2" i="4" l="1"/>
  <c r="C2" i="5"/>
  <c r="B29" i="5" l="1"/>
  <c r="A30" i="3" l="1"/>
  <c r="B11" i="4" l="1"/>
  <c r="E11" i="4" s="1"/>
  <c r="B12" i="4"/>
  <c r="E12" i="4" s="1"/>
  <c r="B13" i="4"/>
  <c r="E13" i="4" s="1"/>
  <c r="B14" i="4"/>
  <c r="E14" i="4" s="1"/>
  <c r="B15" i="4"/>
  <c r="E15" i="4" s="1"/>
  <c r="B16" i="4"/>
  <c r="E16" i="4" s="1"/>
  <c r="B17" i="4"/>
  <c r="B21" i="4"/>
  <c r="B22" i="4"/>
  <c r="B23" i="4"/>
  <c r="B24" i="4"/>
  <c r="B25" i="4"/>
  <c r="B26" i="4"/>
  <c r="B27" i="4"/>
  <c r="B28" i="4"/>
  <c r="B29" i="4"/>
  <c r="B30" i="4"/>
  <c r="B31" i="4"/>
  <c r="B32" i="4"/>
  <c r="B33" i="4"/>
  <c r="B34" i="4"/>
  <c r="B35" i="4"/>
  <c r="B36" i="4"/>
  <c r="B37" i="4"/>
  <c r="B38" i="4"/>
  <c r="B39" i="4"/>
  <c r="B10" i="4"/>
  <c r="E10" i="4" s="1"/>
  <c r="E17" i="4" l="1"/>
  <c r="D17" i="4"/>
  <c r="A32" i="1"/>
  <c r="A31" i="1"/>
  <c r="D11" i="4" l="1"/>
  <c r="D12" i="4"/>
  <c r="D13" i="4"/>
  <c r="D15" i="4"/>
  <c r="D16" i="4"/>
  <c r="D22" i="4"/>
  <c r="D23" i="4"/>
  <c r="E23" i="4" s="1"/>
  <c r="D24" i="4"/>
  <c r="D26" i="4"/>
  <c r="D27" i="4"/>
  <c r="E27" i="4" s="1"/>
  <c r="D28" i="4"/>
  <c r="E28" i="4" s="1"/>
  <c r="D29" i="4"/>
  <c r="D30" i="4"/>
  <c r="D31" i="4"/>
  <c r="E31" i="4" s="1"/>
  <c r="D33" i="4"/>
  <c r="E34" i="4"/>
  <c r="D35" i="4"/>
  <c r="D36" i="4"/>
  <c r="D37" i="4"/>
  <c r="E38" i="4"/>
  <c r="D39" i="4"/>
  <c r="D40" i="4"/>
  <c r="D10" i="4"/>
  <c r="C7" i="4"/>
  <c r="E36" i="4" l="1"/>
  <c r="E29" i="4"/>
  <c r="D38" i="4"/>
  <c r="E37" i="4"/>
  <c r="D25" i="4"/>
  <c r="E25" i="4" s="1"/>
  <c r="D34" i="4"/>
  <c r="E33" i="4"/>
  <c r="D14" i="4"/>
  <c r="E40" i="4"/>
  <c r="D32" i="4"/>
  <c r="E32" i="4" s="1"/>
  <c r="E22" i="4"/>
  <c r="E39" i="4"/>
  <c r="E35" i="4"/>
  <c r="E26" i="4"/>
  <c r="E30" i="4"/>
  <c r="E24" i="4"/>
  <c r="A18" i="2" l="1"/>
  <c r="A34" i="2"/>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<sst xmlns="http://schemas.openxmlformats.org/spreadsheetml/2006/main" count="1665" uniqueCount="645">
  <si>
    <t>Matriculating Student Questionnaire</t>
  </si>
  <si>
    <t>MSQ year</t>
  </si>
  <si>
    <t>Click a link below to go to the corresponding worksheet.</t>
  </si>
  <si>
    <t>Tables</t>
  </si>
  <si>
    <t>Main DIR</t>
  </si>
  <si>
    <t>Template output</t>
  </si>
  <si>
    <t>Report output</t>
  </si>
  <si>
    <t>Report type</t>
  </si>
  <si>
    <t>1-ALL; 2-SCH; 3-CAM</t>
  </si>
  <si>
    <t>Keyword</t>
  </si>
  <si>
    <t>Values</t>
  </si>
  <si>
    <t>Subtitle</t>
  </si>
  <si>
    <t>H:\ASR Data Operations and Services\Student Surveys\MSQ</t>
  </si>
  <si>
    <t>_report output</t>
  </si>
  <si>
    <t>_saved templates</t>
  </si>
  <si>
    <t>Report release date</t>
  </si>
  <si>
    <t>Texts</t>
  </si>
  <si>
    <t>Demographic Data</t>
  </si>
  <si>
    <t>Secondary Applications and Interviews</t>
  </si>
  <si>
    <t>Region and Control of Medical School</t>
  </si>
  <si>
    <t>Hide for Sch / Cam</t>
  </si>
  <si>
    <t>Y</t>
  </si>
  <si>
    <t>-</t>
  </si>
  <si>
    <t>Section ID</t>
  </si>
  <si>
    <t>Section Name</t>
  </si>
  <si>
    <t>MSQ</t>
  </si>
  <si>
    <t>Physical Medicine and Rehabilitation or subspecialty</t>
  </si>
  <si>
    <t>Alabama</t>
  </si>
  <si>
    <t>Last row</t>
  </si>
  <si>
    <t>Total number of students who responded to the questionnaire:</t>
  </si>
  <si>
    <t>Count</t>
  </si>
  <si>
    <t>Responses</t>
  </si>
  <si>
    <t>Number of respondents</t>
  </si>
  <si>
    <t>Under 20</t>
  </si>
  <si>
    <t>20 through 22</t>
  </si>
  <si>
    <t>23 through 25</t>
  </si>
  <si>
    <t>26 through 28</t>
  </si>
  <si>
    <t>Over 28</t>
  </si>
  <si>
    <t>Median age at matriculation</t>
  </si>
  <si>
    <t>Median</t>
  </si>
  <si>
    <t>Asian</t>
  </si>
  <si>
    <t>Black or African American</t>
  </si>
  <si>
    <t>Hispanic, Latino, or of Spanish origin</t>
  </si>
  <si>
    <t>Native Hawaiian or Other Pacific Islander</t>
  </si>
  <si>
    <t>White</t>
  </si>
  <si>
    <t>Other</t>
  </si>
  <si>
    <t>Single (never legally married)</t>
  </si>
  <si>
    <t>Legally married</t>
  </si>
  <si>
    <t>Common law or civil union</t>
  </si>
  <si>
    <t>Divorced</t>
  </si>
  <si>
    <t>Separated, but still legally married</t>
  </si>
  <si>
    <t>Widowed</t>
  </si>
  <si>
    <t>None</t>
  </si>
  <si>
    <t>One</t>
  </si>
  <si>
    <t>Two</t>
  </si>
  <si>
    <t>Three</t>
  </si>
  <si>
    <t>Four or more</t>
  </si>
  <si>
    <t>Before high school</t>
  </si>
  <si>
    <t>During high school/before college</t>
  </si>
  <si>
    <t>During the first two years of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</si>
  <si>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</si>
  <si>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</si>
  <si>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</si>
  <si>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</si>
  <si>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</si>
  <si>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</si>
  <si>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Volunteered in a non-healthcare field</t>
  </si>
  <si>
    <t>International volunteer experience</t>
  </si>
  <si>
    <t xml:space="preserve">Shadowed a physician or other healthcare professional </t>
  </si>
  <si>
    <t>None of the above</t>
  </si>
  <si>
    <t>Summer laboratory research apprenticeship for high school students</t>
  </si>
  <si>
    <t>Laboratory research apprenticeship for college students</t>
  </si>
  <si>
    <t>Summer academic enrichment program for college students</t>
  </si>
  <si>
    <t>MCAT preparation course</t>
  </si>
  <si>
    <t>Non-degree post baccalaureate program to strengthen academic skills</t>
  </si>
  <si>
    <t>Volunteered in the healthcare field</t>
  </si>
  <si>
    <t>Their religious beliefs were different from yours</t>
  </si>
  <si>
    <t>Never</t>
  </si>
  <si>
    <t>Rarely</t>
  </si>
  <si>
    <t>Occasionally</t>
  </si>
  <si>
    <t>Often</t>
  </si>
  <si>
    <t>Their political opinions were different from yours</t>
  </si>
  <si>
    <t>Their nationality was different from yours</t>
  </si>
  <si>
    <t>Their primary language was different from yours</t>
  </si>
  <si>
    <t>Their race or ethnicity was different from yours</t>
  </si>
  <si>
    <t>Their sexual orientation was different from yours</t>
  </si>
  <si>
    <t>Their socioeconomic background was different from yours</t>
  </si>
  <si>
    <t>Their physical abilities were different from yours</t>
  </si>
  <si>
    <t>Their age was different from yours</t>
  </si>
  <si>
    <t>Less than 1 year</t>
  </si>
  <si>
    <t>1-2 years</t>
  </si>
  <si>
    <t>3-4 years</t>
  </si>
  <si>
    <t>5 or more years</t>
  </si>
  <si>
    <t>Worked at another career</t>
  </si>
  <si>
    <t>Worked to improve finances</t>
  </si>
  <si>
    <t>Continued coursework to fulfill premedical requirements</t>
  </si>
  <si>
    <t>Took premedical courses for the first time</t>
  </si>
  <si>
    <t>Pursued graduate studies</t>
  </si>
  <si>
    <t>Worked/volunteered internationally</t>
  </si>
  <si>
    <t>Worked/volunteered in research</t>
  </si>
  <si>
    <t>Helped fulfill family obligations</t>
  </si>
  <si>
    <t>Reliability Estimate</t>
  </si>
  <si>
    <t>Mean</t>
  </si>
  <si>
    <t>Standard Deviation</t>
  </si>
  <si>
    <t>Quality of Life (QOL) Scale</t>
  </si>
  <si>
    <t>QOL - Level of fatigue (0 = Constant tiredness, 10 = No fatigue)</t>
  </si>
  <si>
    <t>QOL - Level of social support from family and friends (0 = No support, 10 = Highest level of support)</t>
  </si>
  <si>
    <t>QOL - Level of financial concerns (0 = Constant concerns, 10 = No concerns)</t>
  </si>
  <si>
    <t>Perceived Stress Scale (PSS)</t>
  </si>
  <si>
    <t>Yes</t>
  </si>
  <si>
    <t>No</t>
  </si>
  <si>
    <t>General Factors</t>
  </si>
  <si>
    <t xml:space="preserve">General reputation of the school </t>
  </si>
  <si>
    <t>Not applicable</t>
  </si>
  <si>
    <t>Not important</t>
  </si>
  <si>
    <t>Somewhat important</t>
  </si>
  <si>
    <t>Important</t>
  </si>
  <si>
    <t>Very important</t>
  </si>
  <si>
    <t>Research reputation of the school</t>
  </si>
  <si>
    <t xml:space="preserve">Programs for minority and/or disadvantaged students </t>
  </si>
  <si>
    <t xml:space="preserve">Diversity of the student body </t>
  </si>
  <si>
    <t xml:space="preserve">Diversity of the faculty </t>
  </si>
  <si>
    <t>Interviews/meetings with faculty</t>
  </si>
  <si>
    <t>Interviews/meetings with administrators</t>
  </si>
  <si>
    <t>Interviews/meetings with students</t>
  </si>
  <si>
    <t xml:space="preserve">Geographic location of the school </t>
  </si>
  <si>
    <t xml:space="preserve">Financial considerations/cost of attending </t>
  </si>
  <si>
    <t xml:space="preserve">Amount of financial support offered </t>
  </si>
  <si>
    <t>Quality of the medical school facilities</t>
  </si>
  <si>
    <t>Personal experience with the school</t>
  </si>
  <si>
    <t>School's Medical Education Program</t>
  </si>
  <si>
    <t xml:space="preserve">School’s teaching methods/curricula </t>
  </si>
  <si>
    <t>Program of elective courses</t>
  </si>
  <si>
    <t xml:space="preserve">Medical ethics/medical humanities emphasis </t>
  </si>
  <si>
    <t>Dual Degree opportunity such as PhD, MPH, MPA, JD or MBA</t>
  </si>
  <si>
    <t xml:space="preserve">Research experience/opportunity </t>
  </si>
  <si>
    <t xml:space="preserve">Rural medicine experience/opportunity </t>
  </si>
  <si>
    <t xml:space="preserve">Community-based medicine experience/opportunity </t>
  </si>
  <si>
    <t>Family medicine experience/opportunity</t>
  </si>
  <si>
    <t>Other Educational Factors</t>
  </si>
  <si>
    <t xml:space="preserve">Desire to attend school within my home state </t>
  </si>
  <si>
    <t>Sense of safety</t>
  </si>
  <si>
    <t>Influence of spouse/partner</t>
  </si>
  <si>
    <t>Faculty mentorship at the school</t>
  </si>
  <si>
    <t xml:space="preserve">Ability of the school to place students in particular residency programs </t>
  </si>
  <si>
    <t>Patient Care</t>
  </si>
  <si>
    <t>Research</t>
  </si>
  <si>
    <t>Teaching</t>
  </si>
  <si>
    <t>Medical School Faculty</t>
  </si>
  <si>
    <t>Administration (e.g., Department Chair, Dean)</t>
  </si>
  <si>
    <t>Military Service</t>
  </si>
  <si>
    <t>Public Health</t>
  </si>
  <si>
    <t>Full time (at least 36 hours a week)</t>
  </si>
  <si>
    <t>Part time (less than 36 hours a week)</t>
  </si>
  <si>
    <t>Full time</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</si>
  <si>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</si>
  <si>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</si>
  <si>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</si>
  <si>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</si>
  <si>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</si>
  <si>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</si>
  <si>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</si>
  <si>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</si>
  <si>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</si>
  <si>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</si>
  <si>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</si>
  <si>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</si>
  <si>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</si>
  <si>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</si>
  <si>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</si>
  <si>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</si>
  <si>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</si>
  <si>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Surgery or subspecialty</t>
  </si>
  <si>
    <t>Thoracic Surgery or subspecialty</t>
  </si>
  <si>
    <t>Urology or subspecialty</t>
  </si>
  <si>
    <t>Vascular Surgery</t>
  </si>
  <si>
    <t>Undecided</t>
  </si>
  <si>
    <t>I do not plan to practice medicine</t>
  </si>
  <si>
    <t>Emergency Medicine or subspecialty</t>
  </si>
  <si>
    <t>Family Medicine or subspecialty</t>
  </si>
  <si>
    <t>Internal Medicine or subspecialty</t>
  </si>
  <si>
    <t>Internal Medicine/Pediatrics</t>
  </si>
  <si>
    <t>Neurological Surgery</t>
  </si>
  <si>
    <t>Neurology or subspecialty</t>
  </si>
  <si>
    <t>Hospitalist (i.e., full-time care of hospitalized patients)</t>
  </si>
  <si>
    <t>Alaska</t>
  </si>
  <si>
    <t>Georgia</t>
  </si>
  <si>
    <t>Hawaii</t>
  </si>
  <si>
    <t>Idaho</t>
  </si>
  <si>
    <t>Illinois</t>
  </si>
  <si>
    <t>Indiana</t>
  </si>
  <si>
    <t>Iowa</t>
  </si>
  <si>
    <t>Kansas</t>
  </si>
  <si>
    <t>Kentucky</t>
  </si>
  <si>
    <t>Louisiana</t>
  </si>
  <si>
    <t>Maine</t>
  </si>
  <si>
    <t>Arizona</t>
  </si>
  <si>
    <t>Maryland</t>
  </si>
  <si>
    <t>Massachusetts</t>
  </si>
  <si>
    <t>Michigan</t>
  </si>
  <si>
    <t>Minnesota</t>
  </si>
  <si>
    <t>Mississippi</t>
  </si>
  <si>
    <t>Missouri</t>
  </si>
  <si>
    <t>Montana</t>
  </si>
  <si>
    <t>Nebraska</t>
  </si>
  <si>
    <t>Nevada</t>
  </si>
  <si>
    <t>New Hampshire</t>
  </si>
  <si>
    <t>Arkansas</t>
  </si>
  <si>
    <t>New Jersey</t>
  </si>
  <si>
    <t>New Mexico</t>
  </si>
  <si>
    <t>New York</t>
  </si>
  <si>
    <t>North Carolina</t>
  </si>
  <si>
    <t>North Dakota</t>
  </si>
  <si>
    <t>Ohio</t>
  </si>
  <si>
    <t>Oklahoma</t>
  </si>
  <si>
    <t>Oregon</t>
  </si>
  <si>
    <t>Pennsylvania</t>
  </si>
  <si>
    <t>Rhode Island</t>
  </si>
  <si>
    <t>California</t>
  </si>
  <si>
    <t>South Carolina</t>
  </si>
  <si>
    <t>South Dakota</t>
  </si>
  <si>
    <t>Tennessee</t>
  </si>
  <si>
    <t>Texas</t>
  </si>
  <si>
    <t>Utah</t>
  </si>
  <si>
    <t>Vermont</t>
  </si>
  <si>
    <t>Virginia</t>
  </si>
  <si>
    <t>Washington</t>
  </si>
  <si>
    <t>West Virginia</t>
  </si>
  <si>
    <t>Wisconsin</t>
  </si>
  <si>
    <t>Colorado</t>
  </si>
  <si>
    <t>Wyoming</t>
  </si>
  <si>
    <t>Puerto Rico</t>
  </si>
  <si>
    <t>U.S. Territory/Possession</t>
  </si>
  <si>
    <t>Canada</t>
  </si>
  <si>
    <t>Other Foreign Country</t>
  </si>
  <si>
    <t>Connecticut</t>
  </si>
  <si>
    <t>Delaware</t>
  </si>
  <si>
    <t>District of Columbia</t>
  </si>
  <si>
    <t>Florida</t>
  </si>
  <si>
    <t>Large city (population 500,000 or more)</t>
  </si>
  <si>
    <t>Suburb of a large city</t>
  </si>
  <si>
    <t>City of moderate size (population 50,000 to 500,000)</t>
  </si>
  <si>
    <t>Suburb of moderate size city</t>
  </si>
  <si>
    <t>Small city (population 10,000 to 50,000--other than suburb)</t>
  </si>
  <si>
    <t>Town (population 2,500 to 10,000--other than suburb)</t>
  </si>
  <si>
    <t>Small town (population less than 2,500)</t>
  </si>
  <si>
    <t>Rural/unincorporated area</t>
  </si>
  <si>
    <t>Undecided or no preference</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</si>
  <si>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</si>
  <si>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</si>
  <si>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</si>
  <si>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</si>
  <si>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</si>
  <si>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</si>
  <si>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</si>
  <si>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</si>
  <si>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</si>
  <si>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</si>
  <si>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</si>
  <si>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</si>
  <si>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Less than $25,000</t>
  </si>
  <si>
    <t>$25,000 to $49,999</t>
  </si>
  <si>
    <t>$500,000 or more</t>
  </si>
  <si>
    <t>$50,000 to $74,999</t>
  </si>
  <si>
    <t>$75,000 to $99,999</t>
  </si>
  <si>
    <t>$100,000 to $149,999</t>
  </si>
  <si>
    <t>$150,000 to $199,999</t>
  </si>
  <si>
    <t>$200,000 to $249,999</t>
  </si>
  <si>
    <t>$250,000 to $299,999</t>
  </si>
  <si>
    <t>$300,000 to $399,999</t>
  </si>
  <si>
    <t>$400,000 to $499,999</t>
  </si>
  <si>
    <t>Median income of parents of those providing figures</t>
  </si>
  <si>
    <t>No debt ($0)</t>
  </si>
  <si>
    <t>$1 to $4,999</t>
  </si>
  <si>
    <t>$100,000 or more</t>
  </si>
  <si>
    <t>$5,000 to $9,999</t>
  </si>
  <si>
    <t>$10,000 to $14,999</t>
  </si>
  <si>
    <t>$15,000 to $19,999</t>
  </si>
  <si>
    <t>$20,000 to $24,999</t>
  </si>
  <si>
    <t>$25,000 to $29,999</t>
  </si>
  <si>
    <t>$30,000 to $49,999</t>
  </si>
  <si>
    <t>Median premedical debt of those reporting premedical debt</t>
  </si>
  <si>
    <t>Zero (0)</t>
  </si>
  <si>
    <t>1 to 4</t>
  </si>
  <si>
    <t>5 to 8</t>
  </si>
  <si>
    <t>9 to 12</t>
  </si>
  <si>
    <t>13 to 16</t>
  </si>
  <si>
    <t>17 to 20</t>
  </si>
  <si>
    <t>21 to 24</t>
  </si>
  <si>
    <t>25 or more</t>
  </si>
  <si>
    <t>No cost ($0)</t>
  </si>
  <si>
    <t>$1 to $499</t>
  </si>
  <si>
    <t>$500 to $999</t>
  </si>
  <si>
    <t>$1,000 to $1,499</t>
  </si>
  <si>
    <t>$1,500 to $1,999</t>
  </si>
  <si>
    <t>$2,000 to $2,999</t>
  </si>
  <si>
    <t>$3,000 or more</t>
  </si>
  <si>
    <t>Four to Five</t>
  </si>
  <si>
    <t>Six to Seven</t>
  </si>
  <si>
    <t>Eight to 10</t>
  </si>
  <si>
    <t>11 or more</t>
  </si>
  <si>
    <t>Four</t>
  </si>
  <si>
    <t>Five</t>
  </si>
  <si>
    <t>Six to 10</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</si>
  <si>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</si>
  <si>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</si>
  <si>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</si>
  <si>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</si>
  <si>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</si>
  <si>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</si>
  <si>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</si>
  <si>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Median noneducational debt of those reporting noneducational debt</t>
  </si>
  <si>
    <t>Credit cards</t>
  </si>
  <si>
    <t>Car loans</t>
  </si>
  <si>
    <t>Mortgage</t>
  </si>
  <si>
    <t>Other consumer loans</t>
  </si>
  <si>
    <t>Total amount</t>
  </si>
  <si>
    <t>Bisexual</t>
  </si>
  <si>
    <t>Private</t>
  </si>
  <si>
    <t>Public</t>
  </si>
  <si>
    <t>Northeast</t>
  </si>
  <si>
    <t>South</t>
  </si>
  <si>
    <t>Central</t>
  </si>
  <si>
    <t>West</t>
  </si>
  <si>
    <t>Sch. / Camp. ID</t>
  </si>
  <si>
    <t>Full Name</t>
  </si>
  <si>
    <t>Short Rep Name</t>
  </si>
  <si>
    <t>Parent Name</t>
  </si>
  <si>
    <t>Create MSQ report template</t>
  </si>
  <si>
    <t>Produce MSQ reports</t>
  </si>
  <si>
    <t>Template filename</t>
  </si>
  <si>
    <t>Rep filename</t>
  </si>
  <si>
    <t>Update keywords tab</t>
  </si>
  <si>
    <t>Update rawdata tab</t>
  </si>
  <si>
    <t>update  campus tab</t>
  </si>
  <si>
    <t>Update schools tab</t>
  </si>
  <si>
    <t>Update metadata tab</t>
  </si>
  <si>
    <t>Parent ID</t>
  </si>
  <si>
    <t>Zoom level</t>
  </si>
  <si>
    <t>Selected Inst.</t>
  </si>
  <si>
    <t>Background</t>
  </si>
  <si>
    <t>In addition to receiving the All Schools Summary Report, each medical school is separately issued its own MSQ school report, which displays data for the medical school as well as the national data. By request, regional campuses and programs that offer specialized medical training under the aegis of an accredited institution are also issued MSQ campus reports if there are five or more student respondents from that campus or program. Campus reports are produced for each of the requested campuses and display data for the campus as well as data for the parent medical school (which includes data for all campuses combined).</t>
  </si>
  <si>
    <t>Methodology</t>
  </si>
  <si>
    <t>Survey end date</t>
  </si>
  <si>
    <t>Survey start date</t>
  </si>
  <si>
    <t>June 1</t>
  </si>
  <si>
    <t>September 15</t>
  </si>
  <si>
    <t>Percentages displayed in the report may not sum to 100 due to rounding or to questions permitting more than one response. All percentages are rounded. As a result, a percentage of "0.0" does not necessarily indicate that no student responded to that survey option.</t>
  </si>
  <si>
    <t>MSQ Content Changes</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</si>
  <si>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</si>
  <si>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</si>
  <si>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</si>
  <si>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</si>
  <si>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</si>
  <si>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</si>
  <si>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</si>
  <si>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Decision to Study Medicine/Preparatory and Undergraduate Experiences/Time Between College and Medical School</t>
  </si>
  <si>
    <t>Medical School Acceptance and Choice</t>
  </si>
  <si>
    <t>Career Activities/Specialty Preference/Primary Care Interest/Work Location/Setting and Career Considerations</t>
  </si>
  <si>
    <t>Medical School Financing and Noneducation Debt</t>
  </si>
  <si>
    <t>Gender Identity/Sexual Orientation</t>
  </si>
  <si>
    <t>Classroom-based summer, after-school, or Saturday premedical
  program for high school students</t>
  </si>
  <si>
    <t>Non-degree post baccalaureate program to complete premedical
  requirements</t>
  </si>
  <si>
    <t>Primary care practice (e.g., office-based continuing care in general 
_x000D_  Internal Medicine)</t>
  </si>
  <si>
    <t>Sub-specialty (e.g., Cardiology, Pediatric Oncology, Maternal and Fetal 
_x000D_  Medicine)</t>
  </si>
  <si>
    <t xml:space="preserve">Association of </t>
  </si>
  <si>
    <t>American Medical Colleges</t>
  </si>
  <si>
    <t>&lt;txt01&gt;</t>
  </si>
  <si>
    <t>&lt;txt02&gt;</t>
  </si>
  <si>
    <t>&lt;txt03&gt;</t>
  </si>
  <si>
    <t>&lt;txt04&gt;</t>
  </si>
  <si>
    <t>&lt;txt05&gt;</t>
  </si>
  <si>
    <t>&lt;txt06&gt;</t>
  </si>
  <si>
    <t>&lt;txt07&gt;</t>
  </si>
  <si>
    <t>&lt;txt08&gt;</t>
  </si>
  <si>
    <t>&lt;txt09&gt;</t>
  </si>
  <si>
    <t>&lt;txt10&gt;</t>
  </si>
  <si>
    <t>&lt;txt11&gt;</t>
  </si>
  <si>
    <t>&lt;txt12&gt;</t>
  </si>
  <si>
    <t>&lt;txt13&gt;</t>
  </si>
  <si>
    <t>&lt;txt14&gt;</t>
  </si>
  <si>
    <t>&lt;txt15&gt;</t>
  </si>
  <si>
    <t>&lt;txt16&gt;</t>
  </si>
  <si>
    <t>&lt;txt17&gt;</t>
  </si>
  <si>
    <t>&lt;txt18&gt;</t>
  </si>
  <si>
    <t>&lt;txt19&gt;</t>
  </si>
  <si>
    <t>&lt;txt20&gt;</t>
  </si>
  <si>
    <t>&lt;txt21&gt;</t>
  </si>
  <si>
    <t>&lt;txt22&gt;</t>
  </si>
  <si>
    <t>&lt;txt23&gt;</t>
  </si>
  <si>
    <t>&lt;txt24&gt;</t>
  </si>
  <si>
    <t>&lt;txt25&gt;</t>
  </si>
  <si>
    <t>&lt;txt26&gt;</t>
  </si>
  <si>
    <t>&lt;txt27&gt;</t>
  </si>
  <si>
    <t>&lt;txt28&gt;</t>
  </si>
  <si>
    <t>&lt;txt29&gt;</t>
  </si>
  <si>
    <t>&lt;txt30&gt;</t>
  </si>
  <si>
    <t>&lt;txt31&gt;</t>
  </si>
  <si>
    <t>&lt;txt32&gt;</t>
  </si>
  <si>
    <t>&lt;txt33&gt;</t>
  </si>
  <si>
    <t>&lt;txt34&gt;</t>
  </si>
  <si>
    <t>&lt;txt35&gt;</t>
  </si>
  <si>
    <t>&lt;txt36&gt;</t>
  </si>
  <si>
    <t>&lt;txt37&gt;</t>
  </si>
  <si>
    <t>&lt;txt38&gt;</t>
  </si>
  <si>
    <t>&lt;txt39&gt;</t>
  </si>
  <si>
    <t>&lt;txt40&gt;</t>
  </si>
  <si>
    <t>&lt;txt41&gt;</t>
  </si>
  <si>
    <t>&lt;txt42&gt;</t>
  </si>
  <si>
    <t>&lt;txt43&gt;</t>
  </si>
  <si>
    <t>&lt;txt44&gt;</t>
  </si>
  <si>
    <t>&lt;txt45&gt;</t>
  </si>
  <si>
    <t>&lt;txt46&gt;</t>
  </si>
  <si>
    <t>138</t>
  </si>
  <si>
    <t>11</t>
  </si>
  <si>
    <t>32.1</t>
  </si>
  <si>
    <t>33.6</t>
  </si>
  <si>
    <t>51.9</t>
  </si>
  <si>
    <t>51.8</t>
  </si>
  <si>
    <t>49.9</t>
  </si>
  <si>
    <t>66.3</t>
  </si>
  <si>
    <t>63.3</t>
  </si>
  <si>
    <t>35.5</t>
  </si>
  <si>
    <t>47.7</t>
  </si>
  <si>
    <t>27.2</t>
  </si>
  <si>
    <t>6.4</t>
  </si>
  <si>
    <t>18.6</t>
  </si>
  <si>
    <t>97.6</t>
  </si>
  <si>
    <t>15.6</t>
  </si>
  <si>
    <t>63.4</t>
  </si>
  <si>
    <t>1.9</t>
  </si>
  <si>
    <t>45.2</t>
  </si>
  <si>
    <t>48.3</t>
  </si>
  <si>
    <t>44.7</t>
  </si>
  <si>
    <t>44.0</t>
  </si>
  <si>
    <t>43.5</t>
  </si>
  <si>
    <t>17</t>
  </si>
  <si>
    <t>15</t>
  </si>
  <si>
    <t>26.1</t>
  </si>
  <si>
    <t>22.5</t>
  </si>
  <si>
    <t>22.3</t>
  </si>
  <si>
    <t>0.8</t>
  </si>
  <si>
    <t>6.1</t>
  </si>
  <si>
    <t>3.6</t>
  </si>
  <si>
    <t>5.0</t>
  </si>
  <si>
    <t>3.8</t>
  </si>
  <si>
    <t>The Age of MSQ Participants at Matriculation Continues to Rise.</t>
  </si>
  <si>
    <t>Over One-third of Matriculants are Interested in Generalist Specialties or their Subspecialties.</t>
  </si>
  <si>
    <t>Medical School Matriculants Self-Report their Gender Identity and Sexual Orientation.</t>
  </si>
  <si>
    <t>Providing Feedback</t>
  </si>
  <si>
    <t>16,956</t>
  </si>
  <si>
    <t>16,945</t>
  </si>
  <si>
    <t>33.3</t>
  </si>
  <si>
    <t>$27,000</t>
  </si>
  <si>
    <t>$140,000</t>
  </si>
  <si>
    <t>$130,000</t>
  </si>
  <si>
    <t>$1,300</t>
  </si>
  <si>
    <t>three</t>
  </si>
  <si>
    <t>$600</t>
  </si>
  <si>
    <t>31.8</t>
  </si>
  <si>
    <t>Parental Income and Premedical Education Loans</t>
  </si>
  <si>
    <r>
      <rPr>
        <sz val="10"/>
        <rFont val="Arial"/>
        <family val="2"/>
      </rPr>
      <t xml:space="preserve">Copies of the All Schools Summary Report and the survey tool are publicly available on the AAMC website at </t>
    </r>
    <r>
      <rPr>
        <u/>
        <sz val="10"/>
        <color theme="10"/>
        <rFont val="Arial"/>
        <family val="2"/>
      </rPr>
      <t>www.aamc.org/data/msq</t>
    </r>
    <r>
      <rPr>
        <sz val="10"/>
        <rFont val="Arial"/>
        <family val="2"/>
      </rPr>
      <t>.</t>
    </r>
  </si>
  <si>
    <r>
      <rPr>
        <sz val="10"/>
        <rFont val="Arial"/>
        <family val="2"/>
      </rPr>
      <t xml:space="preserve">New requests for campus-level MSQ reports can be directed to </t>
    </r>
    <r>
      <rPr>
        <u/>
        <sz val="10"/>
        <color theme="10"/>
        <rFont val="Arial"/>
        <family val="2"/>
      </rPr>
      <t>msq@aamc.org</t>
    </r>
    <r>
      <rPr>
        <sz val="10"/>
        <rFont val="Arial"/>
        <family val="2"/>
      </rPr>
      <t>.</t>
    </r>
  </si>
  <si>
    <r>
      <rPr>
        <sz val="11"/>
        <rFont val="Arial"/>
        <family val="2"/>
      </rPr>
      <t xml:space="preserve">Any questions about this report can be directed to AAMC Student Surveys staff at </t>
    </r>
    <r>
      <rPr>
        <u/>
        <sz val="11"/>
        <color theme="10"/>
        <rFont val="Arial"/>
        <family val="2"/>
      </rPr>
      <t>MSQ@aamc.org</t>
    </r>
    <r>
      <rPr>
        <sz val="11"/>
        <rFont val="Arial"/>
        <family val="2"/>
      </rPr>
      <t>.</t>
    </r>
  </si>
  <si>
    <t>65.2</t>
  </si>
  <si>
    <t>Asexual</t>
  </si>
  <si>
    <t>Pansexual</t>
  </si>
  <si>
    <t>Queer</t>
  </si>
  <si>
    <r>
      <rPr>
        <sz val="10"/>
        <rFont val="Arial"/>
        <family val="2"/>
      </rPr>
      <t xml:space="preserve">We encourage constituents to provide feedback regarding the MSQ reports. If you would like to provide feedback, please contact </t>
    </r>
    <r>
      <rPr>
        <u/>
        <sz val="10"/>
        <color theme="10"/>
        <rFont val="Arial"/>
        <family val="2"/>
      </rPr>
      <t>msq@aamc.org</t>
    </r>
    <r>
      <rPr>
        <sz val="10"/>
        <rFont val="Arial"/>
        <family val="2"/>
      </rPr>
      <t>.</t>
    </r>
  </si>
  <si>
    <r>
      <rPr>
        <sz val="10"/>
        <rFont val="Arial"/>
        <family val="2"/>
      </rPr>
      <t xml:space="preserve">School and campus reports are made available to schools’ authorized Student Surveys contacts, who have access via the AAMC Medical School Profile System (MSPS) web application at </t>
    </r>
    <r>
      <rPr>
        <u/>
        <sz val="10"/>
        <color theme="10"/>
        <rFont val="Arial"/>
        <family val="2"/>
      </rPr>
      <t>https://systems.aamc.org/mspsreports</t>
    </r>
    <r>
      <rPr>
        <sz val="10"/>
        <rFont val="Arial"/>
        <family val="2"/>
      </rPr>
      <t xml:space="preserve">. </t>
    </r>
  </si>
  <si>
    <t>The MSQ includes questions used to better understand the lifestyles and personal characteristics of entering medical students. Some of these questions measure items such as quality of life and perceived stress. The scales included in the MSQ were chosen because prior research has shown how the corresponding measures impact medical education and medical care. Descriptions of each scale are provided within the All Schools Summary Report, since the number of items in each scale, and the way the scales are calculated, differ. A reliability estimate (Cronbach’s alpha) is also provided as a measure of internal consistency, where applicable.</t>
  </si>
  <si>
    <t>Quality of Life/Perceived Stress</t>
  </si>
  <si>
    <t>Man</t>
  </si>
  <si>
    <t>Woman</t>
  </si>
  <si>
    <t>Agender</t>
  </si>
  <si>
    <t>Another gender identity</t>
  </si>
  <si>
    <t>Decline to answer</t>
  </si>
  <si>
    <t>Yes, affiliated with the medical school I am entering</t>
  </si>
  <si>
    <t>Yes, affiliated with a medical school other than the one I am entering</t>
  </si>
  <si>
    <t>Do not recall</t>
  </si>
  <si>
    <t>Medical Genetics and Genomics or subspecialty</t>
  </si>
  <si>
    <t>Unknown</t>
  </si>
  <si>
    <t>Trans man</t>
  </si>
  <si>
    <t>Trans woman</t>
  </si>
  <si>
    <t>Genderqueer/Gender nonconforming</t>
  </si>
  <si>
    <t>Nonbinary</t>
  </si>
  <si>
    <t>Gay or Lesbian</t>
  </si>
  <si>
    <t>Heterosexual or Straight</t>
  </si>
  <si>
    <t>Another sexual orientation</t>
  </si>
  <si>
    <t>Matriculants are Interested in Working in Patient Care While Still Considering Having a Stable, Secure Future.</t>
  </si>
  <si>
    <t>Disabilities and Accommodations</t>
  </si>
  <si>
    <t>2024</t>
  </si>
  <si>
    <t>I do not know</t>
  </si>
  <si>
    <t>Attention deficit/hyperactivity disorder</t>
  </si>
  <si>
    <t>Chronic health disability</t>
  </si>
  <si>
    <t>Deaf or hard of hearing</t>
  </si>
  <si>
    <t>Learning disability</t>
  </si>
  <si>
    <t>Mobility disability</t>
  </si>
  <si>
    <t>Psychological disability</t>
  </si>
  <si>
    <t>Visual disability</t>
  </si>
  <si>
    <t>The 2024 MSQ was open from June 1 through September 15, 2024. There were 23,580 individuals invited to participate via email in the 2024 MSQ online survey. These individuals were accepted for 2024 admission to any of the 158 U.S. LCME-accredited medical schools that enrolled students in 2024, including one new institution enrolling students for the first time in 2024 (Thomas F. Frist, Jr. College of Medicine at Belmont University).</t>
  </si>
  <si>
    <t xml:space="preserve">The 2024 MSQ All Schools Summary Report includes responses from 15,556 individuals who consented to participate in the survey. Of these, 15,549 were ultimately 2024 matriculants (representing 67.1% of the 23,156 matriculants in 2024). The additional 7 respondents had effective matriculation dates prior to 2024 or were second-time enrollees who were asked by their medical schools to complete the 2024 MSQ. Excluded from the report are the 74 survey respondents who participated in the MSQ but did not matriculate to medical school in the 2024-2025 academic year. Survey data for participating individuals may not be comparable to data for non-participants. Comparing response rates among the 158 schools with matriculating students in 2024, there were five medical schools achieving a 100% response rate among its matriculants; 18 medical schools with response rates between 90% and 99%; 58 medical schools with response rates between 70% and 89%; 44 medical schools with response rates between 50% and 69%; 29 medical schools with response rates between 25% and 49%; and four medical schools with a response rate below 25%. Through a variety of measures, medical schools independently encouraged matriculating students to participate in the MSQ. The AAMC also sent notifications to these same students. </t>
  </si>
  <si>
    <t>A few changes were made to the content of the 2024 MSQ. Four new questions related to disabilities and accommodations were added in 2024. The purpose of these questions are to better understand the diversity and personal characteristics of medical students.</t>
  </si>
  <si>
    <t>IIn 2024, 27.5% of MSQ participants entered medical school already carrying educational debt. This is slightly lower than the findings from 2023 (30.7%) and 2022 (31.8%). For those carrying educational debt, the median total debt in 2024 was $25,000, the same reported in 2023 and slightly lower than 2022 ($26,000). The median parental income reported in 2024 by new matriculants was $155,000, slightly higher than reported in 2023 ($150,000).</t>
  </si>
  <si>
    <t>The percentage of respondents aged 23 to 25 increased to 57.4% in 2024 (up from 55.3% in 2023 and 54.0% in 2022), and respondents aged 20 to 22 upon matriculation dropped from 27.4% in 2023 to 25.8% in 2024. Similarly, well over half (74.3%) of new matriculants reported that a year or more had passed since graduating from college (up from 73.2% in 2023 and 71.1% in 2022).</t>
  </si>
  <si>
    <t xml:space="preserve">In 2024, 33.6% of new medical students indicated plans to enter Family Medicine, Internal Medicine, Internal Medicine/Pediatrics, Obstetrics and Gynecology, or Pediatrics specialties or subspecialties. Of those who indicated an interest in those specialty areas, 49.6% are considering a career in a subspecialty, 27.1% are considering a career in primary care practice, 5.8% are considering a career as a hospitalist, and 17.6% are undecided.  </t>
  </si>
  <si>
    <t>The Median Number of Secondary/Supplemental Applications increases, 20 Applications in 2024.</t>
  </si>
  <si>
    <t>When asked what best describes their current gender identity, 1.4% of MSQ participants reported a gender identity other than Man or Woman, in both 2024 and 2023. MSQ participants were also asked what best describes their current sexual orientation. In 2024, 7.8% reported being “Bisexual” and 4.0% reported being “Gay or lesbian,” compared with 7.9% and 3.7% reported in 2023.</t>
  </si>
  <si>
    <t>Medical School Matriculants Self-Report their Disabilities</t>
  </si>
  <si>
    <t>In 2024, over one in eight respondents (13.6%) to the MSQ answered “Yes” to the question, “Are you a person with a disability (e.g., ADHD, learning, psychological, chronic health, mobility, hearing, vision, etc.)?” Although 83.4% said “No,” another 3.0% indicated “I do not know.”</t>
  </si>
  <si>
    <t xml:space="preserve">The 16.6% of matriculants who responded “Yes” or “I do not know” to the disability question in the 2024 MSQ were also asked to identify their disabilities. A majority (59.4%) of this group cited attention deficit/hyperactivity disorder. Other responses frequently selected by those with disabilities were chronic health disability (16.1%) and psychological disability (15.8%). </t>
  </si>
  <si>
    <t>Matriculants with disabilities were also asked whether they received accommodations for their disability during their undergraduate education. Over one-third replied “Yes” (38.7%) and 28.0% indicated they plan to request accommodations for their disability during their first year of medical school. Another 27.5% indicated they were undecided on whether they would request accommodations during their first year of medical school.</t>
  </si>
  <si>
    <t>The selected findings below reflect key items about matriculants that have been of interest to members of the academic medicine community; however, readers may also wish to examine the other items about matriculants that the tables in the report contain.
Participants in the 2024 MSQ were 56.9% women; by comparison, women made up 55.1% of all 2024-2025 matriculants. Students identifying as URiM (underrepresented in medicine) were 19.8% of 2024 MSQ respondents, compared to 21.3% of the 2024-2025 matriculant population. For this comparison, URiM is defined as anyone who self-identified as one or more of the following race/ethnicity categories either alone or in combination with any other race/ethnicity category: American Indian or Alaska Native; Black or African American; Hispanic, Latino, or of Spanish Origin; or Native Hawaiian or Other Pacific Islander.</t>
  </si>
  <si>
    <t>American Indian or Alaska Native</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</si>
  <si>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during the last week. QOL scores are calculated by summing across the 6 items, which are measured on a 0-10 point scale. The possible range of scores is 0 to 60, and higher scores are correlated with higher quality of life. 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if the estimate is 0.7 or higher.</t>
  </si>
  <si>
    <t>The Perceived Stress Scale (PSS) is a widely used instrument for measuring the perception of stress. The scale measures the degree to which situations in one’s life are considered stressful. The scale also includes a number of direct questions about current levels of experienced stress. The questions in the PSS ask about feelings and thoughts during the last month. In each case, respondents are asked how often they felt a certain way. PSS scores are calculated by summing across 4 items, which are measured on a 0-4 point scale. The possible range of scores is 0 to 16, and higher scores are correlated with higher perceived levels of stress. Only participants who responded to every item on the scale are included in the summary statistics. The mean PSS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if the estimate is 0.7 or higher.</t>
  </si>
  <si>
    <t>0. Total number of students who responded to the questionnaire:</t>
  </si>
  <si>
    <t>1. Gender:
Note: This information is populated from other AAMC data sources (e.g., American Medical College Application Service (AMCAS)). "Another gender identity" was added as a response option in 2023.</t>
  </si>
  <si>
    <t>2. Age at matriculation:
_x000D_Note: This information is populated from other AAMC data sources (e.g., AMCAS).</t>
  </si>
  <si>
    <t>3. How do you self-identify?
Note: This information is populated from other AAMC data sources (e.g., AMCAS). Percentages may not sum to 100% as multiple responses are allowed. "Unknown" race/ethnicity was added in 2023. Starting in 2024, race/ethnicity data are displayed for non-U.S citizens and non-permanent residents. Therefore, data may not be comparable to data presented in previous MSQ reports.</t>
  </si>
  <si>
    <t>4. What is your current marital status?</t>
  </si>
  <si>
    <t>5. How many dependents do you have (not including a spouse/partner)?</t>
  </si>
  <si>
    <t>6. When did you definitely decide that you wanted to study medicine?</t>
  </si>
  <si>
    <t>7. Please indicate any experiences in which you have participated.
_x000D_Note: Percentages may not sum to 100% as multiple responses are allowed.</t>
  </si>
  <si>
    <t>8. You selected participating in a "Middle school premedical or science program (e.g., magnet science middle school, summer medical science program)." Was this premedical program affiliated with a medical school?</t>
  </si>
  <si>
    <t>9. You selected participating in a "Summer laboratory research apprenticeship for high school students." Was this premedical program affiliated with a medical school?</t>
  </si>
  <si>
    <t>10. You selected participating in a "Classroom-based summer, after-school, or Saturday pre-medical program for high school students." Was this premedical program affiliated with a medical school?</t>
  </si>
  <si>
    <t>11. You selected participating in a "Summer academic enrichment program for college students." Was this premedical program affiliated with a medical school?</t>
  </si>
  <si>
    <t>12. During your undergraduate experience, how often did you gain a deeper understanding of other perspectives through conversations with fellow students because:
_x000D_Note: Respondents who indicated “Somewhat often,” “Often,” or “Very often” are combined and displayed as “Often”.</t>
  </si>
  <si>
    <t>Percentage of Respondents Selecting Each Rating</t>
  </si>
  <si>
    <t>MSQ Year</t>
  </si>
  <si>
    <t>13. How many years have passed since you graduated from college?</t>
  </si>
  <si>
    <t>14. How did you spend your time between college and medical school?
Note: Percentages may not sum to 100% as multiple responses are allowed. Only those who responded “1-2 years,” “3-4 years,” or “5 or more years” to Q9 could respond to this item.</t>
  </si>
  <si>
    <t>15. Quality of Life (QOL) Scale</t>
  </si>
  <si>
    <t>Respondents</t>
  </si>
  <si>
    <t>&lt;b&gt;Additional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</si>
  <si>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r>
  </si>
  <si>
    <t>16. Perceived Stress Scale (PSS)</t>
  </si>
  <si>
    <t>17. Have you been accepted to more than one medical school?</t>
  </si>
  <si>
    <t>18. In choosing the medical school you now (or will) attend, how important were the following factors?
Note: Only those who responded “Yes” to Q14 could respond to this item.</t>
  </si>
  <si>
    <t>19. In which of the following activities do you plan to participate during your career? 
_x000D_Note: Percentages may not sum to 100% as multiple responses are allowed.</t>
  </si>
  <si>
    <t>20. Do you anticipate providing patient care full time or part time?
Note: Only those who responded “Yes” to plans to participate in Patient Care in Q16 could respond to this item.</t>
  </si>
  <si>
    <t>21. How exclusively do you expect to be involved in research?
Note: Only those who responded “Yes” to plans to participate in Research in Q16 could respond to this item.</t>
  </si>
  <si>
    <t>22. What general specialty are you considering?</t>
  </si>
  <si>
    <t>23.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Q19 could respond to this item.</t>
  </si>
  <si>
    <t>24. Where do you hope to WORK after completing your medical training?</t>
  </si>
  <si>
    <t>25. Please indicate the setting in which you plan to WORK after the completion of your medical education.</t>
  </si>
  <si>
    <t>26. Do you plan to WORK primarily in an underserved area?</t>
  </si>
  <si>
    <t>27. When thinking about your career path after medical school, how important are the following considerations?</t>
  </si>
  <si>
    <t xml:space="preserve">28. Regardless of your dependency status, please indicate your parents' combined gross income for last year (a rough estimate is sufficient).
</t>
  </si>
  <si>
    <t>29. Do you have any outstanding educational loans for your college/premedical education?</t>
  </si>
  <si>
    <t>30. What is the total amount of outstanding education loans for your college/premedical education?
Note: Only those who responded “Yes” to Q26 could respond to this item. Amounts totaling &gt; $500,000 were treated as invalid.</t>
  </si>
  <si>
    <t>31. How many secondary/supplemental applications did you complete?</t>
  </si>
  <si>
    <t>32. In total, how much did you spend on secondary/supplemental applications?</t>
  </si>
  <si>
    <t>33. How many medical schools offered you an interview?</t>
  </si>
  <si>
    <t>34. How many interviews did you attend in-person?</t>
  </si>
  <si>
    <t>35. How many interviews did you attend virtually?</t>
  </si>
  <si>
    <t>36. How many second visits (post-interview, pre-matriculation) did you make (in-person or virtual)?</t>
  </si>
  <si>
    <t>37. In total, how much did you spend on interviews (e.g., lodging, travel, meals, technology)?</t>
  </si>
  <si>
    <t>38. How do you plan to finance your medical school education? Please enter a percentage for each applicable category to total 100%.
Note: The percentage is the average of the percentages for the category. Responses needed to total 100%.</t>
  </si>
  <si>
    <t>39. Do you have any noneducational, consumer debt that you are legally required to repay? (This includes credit card debt, car loans, home mortgages, or other consumer debt.)</t>
  </si>
  <si>
    <t>40. Please list the amount of your noneducational, consumer debt.
Note: Only those who responded “Yes” to Q36 could respond to this item. Amounts totaling &gt; $500,000 for credit cards, car loans, and other debt were treated as invalid, and amounts totaling &gt; $10,000,000 for mortgage and total debt were treated as invalid.</t>
  </si>
  <si>
    <t>41. Please list the amount of your noneducational, consumer debt for each category listed below.
Note: Only those who responded “Yes” to Q36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</si>
  <si>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42. Are you a person with a disability (e.g., ADHD, learning, psychological, chronic health, mobility, hearing, vision, etc.)?
Note: To protect confidentiality, data are not displayed if fewer than five respondents selected "Yes" or "I do not know".</t>
  </si>
  <si>
    <t>43. Which of the following describes your disability? If you have more than one type, select all that apply.
Note: Only those who answered "Yes" or "I do not know" to Q39 above could respond to this item. Percentages may not sum to 100% as multiple responses were allowed. To protect confidentiality, data are not displayed if there were fewer than five respondents.</t>
  </si>
  <si>
    <t>44. Did you receive accommodations for your disability during your undergraduate education?
Note: Only those who answered "Yes" or "I do not know" to Q39 above could respond to this item.</t>
  </si>
  <si>
    <t>45. Do you plan to request accommodations for your disability during your first year of medical school?
Note: Only those who answered "Yes" or "I do not know" to Q39 above could respond to this item.</t>
  </si>
  <si>
    <t>46. What best describes your current gender identity?</t>
  </si>
  <si>
    <t>47. What best describes your current sexual orientation?</t>
  </si>
  <si>
    <t>48. Control of medical school:
_x000D_Note: This information is populated from other AAMC data sources.</t>
  </si>
  <si>
    <t>49. Region of medical school:
_x000D_Note: This information is populated from other AAMC data sources.</t>
  </si>
  <si>
    <t>8a. You selected participating in a "Middle school premedical or science program (e.g., magnet science middle school, summer medical science program)." Was this premedical program affiliated with a medical school?</t>
  </si>
  <si>
    <t>8b. You selected participating in a "Summer laboratory research apprenticeship for high school students." Was this premedical program affiliated with a medical school?</t>
  </si>
  <si>
    <t>8c. You selected participating in a "Classroom-based summer, after-school, or Saturday pre-medical program for high school students." Was this premedical program affiliated with a medical school?</t>
  </si>
  <si>
    <t>8d. You selected participating in a "Summer academic enrichment program for college students." Was this premedical program affiliated with a medical school?</t>
  </si>
  <si>
    <t>9. During your undergraduate experience, how often did you gain a deeper understanding of other perspectives through conversations with fellow students because:
Note: Respondents who indicated “Somewhat often,” “Often,” or “Very often” are combined and displayed as “Often”.</t>
  </si>
  <si>
    <t>10. How many years have passed since you graduated from college?</t>
  </si>
  <si>
    <t>11. How did you spend your time between college and medical school?
Note: Percentages may not sum to 100% as multiple responses are allowed. Only those who responded “1-2 years,” “3-4 years,” or “5 or more years” to Q10 could respond to this item.</t>
  </si>
  <si>
    <t>12. Quality of Life (QOL) Scale</t>
  </si>
  <si>
    <t>13. Perceived Stress Scale (PSS)</t>
  </si>
  <si>
    <t>14. Have you been accepted to more than one medical school?</t>
  </si>
  <si>
    <t>15. In choosing the medical school you now (or will) attend, how important were the following factors?
Note: Only those who responded “Yes” to Q14 could respond to this item.</t>
  </si>
  <si>
    <t>16. In which of the following activities do you plan to participate during your career? 
Note: Percentages may not sum to 100% as multiple responses are allowed.</t>
  </si>
  <si>
    <t>17. Do you anticipate providing patient care full time or part time?
Note: Only those who responded “Yes” to plans to participate in Patient Care in Q16 could respond to this item.</t>
  </si>
  <si>
    <t>18. How exclusively do you expect to be involved in research?
Note: Only those who responded “Yes” to plans to participate in Research in Q16 could respond to this item.</t>
  </si>
  <si>
    <t>19. What general specialty are you considering?</t>
  </si>
  <si>
    <t>20.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Q19 could respond to this item.</t>
  </si>
  <si>
    <t>21. Where do you hope to WORK after completing your medical training?</t>
  </si>
  <si>
    <t>22. Please indicate the setting in which you plan to WORK after the completion of your medical education.</t>
  </si>
  <si>
    <t>23. Do you plan to WORK primarily in an underserved area?</t>
  </si>
  <si>
    <t>24. When thinking about your career path after medical school, how important are the following considerations?</t>
  </si>
  <si>
    <t xml:space="preserve">25. Regardless of your dependency status, please indicate your parents' combined gross income for last year (a rough estimate is sufficient).
</t>
  </si>
  <si>
    <t>26. Do you have any outstanding educational loans for your college/premedical education?</t>
  </si>
  <si>
    <t>27. What is the total amount of outstanding education loans for your college/premedical education?
Note: Only those who responded “Yes” to Q26 could respond to this item. Amounts totaling &gt; $500,000 were treated as invalid.</t>
  </si>
  <si>
    <t>28. How many secondary/supplemental applications did you complete?</t>
  </si>
  <si>
    <t>29. In total, how much did you spend on secondary/supplemental applications?</t>
  </si>
  <si>
    <t>30. How many medical schools offered you an interview?</t>
  </si>
  <si>
    <t>31. How many interviews did you attend in-person?</t>
  </si>
  <si>
    <t>32. How many interviews did you attend virtually?</t>
  </si>
  <si>
    <t>33. How many second visits (post-interview, pre-matriculation) did you make (in-person or virtual)?</t>
  </si>
  <si>
    <t>34. In total, how much did you spend on interviews (e.g., lodging, travel, meals, technology)?</t>
  </si>
  <si>
    <t>35. How do you plan to finance your medical school education? Please enter a percentage for each applicable category to total 100%.
Note: The percentage is the average of the percentages for the category. Responses needed to total 100%.</t>
  </si>
  <si>
    <t>36. Do you have any noneducational, consumer debt that you are legally required to repay? (This includes credit card debt, car loans, home mortgages, or other consumer debt.)</t>
  </si>
  <si>
    <t>37. Please list the amount of your noneducational, consumer debt.
Note: Only those who responded “Yes” to Q36 could respond to this item. Amounts totaling &gt; $500,000 for credit cards, car loans, and other debt were treated as invalid, and amounts totaling &gt; $10,000,000 for mortgage and total debt were treated as invalid.</t>
  </si>
  <si>
    <t>38. Please list the amount of your noneducational, consumer debt for each category listed below.
Note: Only those who responded “Yes” to Q36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</si>
  <si>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39. Are you a person with a disability (e.g., ADHD, learning, psychological, chronic health, mobility, hearing, vision, etc.)?
Note: To protect confidentiality, data are not displayed if fewer than five respondents selected "Yes" or "I do not know".</t>
  </si>
  <si>
    <t>40. Which of the following describes your disability? If you have more than one type, select all that apply.
Note: Only those who answered "Yes" or "I do not know" to Q39 above could respond to this item. Percentages may not sum to 100% as multiple responses were allowed. To protect confidentiality, data are not displayed if there were fewer than five respondents.</t>
  </si>
  <si>
    <t>41. Did you receive accommodations for your disability during your undergraduate education?
Note: Only those who answered "Yes" or "I do not know" to Q39 above could respond to this item.</t>
  </si>
  <si>
    <t>42. Do you plan to request accommodations for your disability during your first year of medical school?
Note: Only those who answered "Yes" or "I do not know" to Q39 above could respond to this item.</t>
  </si>
  <si>
    <t>43. What best describes your current gender identity?</t>
  </si>
  <si>
    <t>44. What best describes your current sexual orientation?</t>
  </si>
  <si>
    <t>46. Control of medical school:
Note: This information is populated from other AAMC data sources.</t>
  </si>
  <si>
    <t>47. Region of medical school:
Note: This information is populated from other AAMC data sources.</t>
  </si>
  <si>
    <t>2022 (%)</t>
  </si>
  <si>
    <t>2023 (%)</t>
  </si>
  <si>
    <t>2024 (%)</t>
  </si>
  <si>
    <t>The median number of secondary/supplemental applications completed increased from 18 in 2022 and 19 in 2023, to 20 in 2024. Furthermore, 34.9% of MSQ respondents indicated submitting 25 or more secondary/supplemental applications, rising from 33.6% reported in 2023 and 31.5% in 2022. When asked, in total, how much was spent on secondary/supplemental applications, the median cost reported by MSQ participants was $1,500. The median number of interviews offered and the median number of interviews attended virtually by MSQ respondents was three interviews. The median number of interviews attended in-person was zero. The median cost reported for attending those interviews was $0 in 2024. Additionally, over half (55.5%) of MSQ respondents reported spending $0 on interviews during the medical school application process.</t>
  </si>
  <si>
    <t>Almost all 2024 MSQ participants (97.2%) indicated plans to participate in patient care during their career. Of those respondents, 14.5% anticipate working in patient care on a part-time basis (less than 36 hours a week). Over three-fifths (67.5%) of MSQ participants indicated plans to participate in research during their career. Only 2.0% of 2024 MSQ participants who indicated plans to participate in research during their career expect to be involved in research on a full-time basis. Of those same participants, 47.4% expect to be “significantly involved” in research.   
When asked to think about career paths after medical school, “stable, secure future” (54.7%), having a “work/life balance” (50.6%), and the “ability to pay off debt” (47.3%) were most frequently cited as “essential” considerations. The career consideration that was most frequently reported as “not important” to new medical students was “social recognition or status” (45.6%).</t>
  </si>
  <si>
    <t>TABLE
1</t>
  </si>
  <si>
    <t>2024 Matriculating Student Questionnaire</t>
  </si>
  <si>
    <t>All Medical Schools</t>
  </si>
  <si>
    <t/>
  </si>
  <si>
    <t>TABLE
2</t>
  </si>
  <si>
    <t>TABLE
3</t>
  </si>
  <si>
    <t>TABLE
4</t>
  </si>
  <si>
    <t>TABLE
5</t>
  </si>
  <si>
    <t>TABLE
6</t>
  </si>
  <si>
    <t>Median income of parents of those providing figures $</t>
  </si>
  <si>
    <t>Median premedical debt of those reporting premedical debt $</t>
  </si>
  <si>
    <t>TABLE
7</t>
  </si>
  <si>
    <t>Median $</t>
  </si>
  <si>
    <t>TABLE
8</t>
  </si>
  <si>
    <t>Median noneducational debt of those reporting noneducational debt $</t>
  </si>
  <si>
    <t>Credit cards $</t>
  </si>
  <si>
    <t>Car loans $</t>
  </si>
  <si>
    <t>Mortgage $</t>
  </si>
  <si>
    <t>Other consumer loans $</t>
  </si>
  <si>
    <t>Total amount $</t>
  </si>
  <si>
    <t>TABLE
9</t>
  </si>
  <si>
    <t>TABLE
10</t>
  </si>
  <si>
    <t>TABLE
11</t>
  </si>
  <si>
    <t>December 2024</t>
  </si>
  <si>
    <t>2024 All Schools Summary Report</t>
  </si>
  <si>
    <t>2024_MSQ_template_ALL.xlsx</t>
  </si>
  <si>
    <t>2024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</si>
</sst>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
    <numFmt numFmtId="165" formatCode="#,##0.0"/>
    <numFmt numFmtId="166" formatCode="0.0"/>
  </numFmts>
  <fonts count="39"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0"/>
      <color theme="10"/>
      <name val="Arial"/>
      <family val="2"/>
    </font>
    <font>
      <u/>
      <sz val="11"/>
      <color theme="10"/>
      <name val="Arial"/>
      <family val="2"/>
    </font>
    <font>
      <sz val="11"/>
      <name val="Arial"/>
      <family val="2"/>
    </font>
    <font>
      <b/>
      <sz val="9"/>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5">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2" fillId="0" borderId="0" xfId="0" applyFont="1"/>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49" fontId="0" fillId="0" borderId="0" xfId="0" applyNumberFormat="1"/>
    <xf numFmtId="6" fontId="0" fillId="0" borderId="0" xfId="0" applyNumberFormat="1"/>
    <xf numFmtId="49" fontId="0" fillId="5" borderId="0" xfId="0" applyNumberFormat="1" applyFill="1"/>
    <xf numFmtId="0" fontId="34"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9" fillId="2" borderId="0" xfId="0" applyFont="1" applyFill="1" applyAlignment="1" applyProtection="1">
      <alignment horizontal="left" vertical="top" wrapText="1"/>
      <protection hidden="1"/>
    </xf>
    <xf numFmtId="0" fontId="15" fillId="12" borderId="0" xfId="0" applyFont="1" applyFill="1"/>
    <xf numFmtId="0" fontId="23" fillId="12" borderId="0" xfId="0" applyFont="1" applyFill="1"/>
    <xf numFmtId="0" fontId="23" fillId="12" borderId="0" xfId="0" applyFont="1" applyFill="1" applyAlignment="1">
      <alignment horizontal="center" wrapText="1"/>
    </xf>
    <xf numFmtId="0" fontId="23" fillId="12" borderId="3" xfId="0" applyFont="1" applyFill="1" applyBorder="1" applyAlignment="1">
      <alignment horizontal="center" wrapText="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15" fillId="12" borderId="3" xfId="0" applyFont="1" applyFill="1" applyBorder="1" applyAlignment="1">
      <alignment horizontal="right" indent="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0" fontId="2" fillId="0" borderId="0" xfId="0" applyFont="1" applyAlignment="1" applyProtection="1">
      <alignment horizontal="center" wrapText="1"/>
      <protection hidden="1"/>
    </xf>
    <xf numFmtId="165" fontId="0" fillId="0" borderId="0" xfId="0" applyNumberFormat="1" applyAlignment="1" applyProtection="1">
      <alignment horizontal="right" wrapText="1" indent="1"/>
      <protection hidden="1"/>
    </xf>
    <xf numFmtId="164" fontId="0" fillId="0" borderId="0" xfId="0" applyNumberFormat="1" applyAlignment="1" applyProtection="1">
      <alignment horizontal="right" wrapText="1" indent="1"/>
      <protection hidden="1"/>
    </xf>
    <xf numFmtId="166" fontId="15" fillId="12" borderId="3" xfId="0" applyNumberFormat="1" applyFont="1" applyFill="1" applyBorder="1" applyAlignment="1">
      <alignment horizontal="right" indent="1"/>
    </xf>
    <xf numFmtId="0" fontId="15" fillId="12" borderId="5" xfId="0" applyFont="1" applyFill="1" applyBorder="1" applyAlignment="1">
      <alignment wrapText="1"/>
    </xf>
    <xf numFmtId="165" fontId="15" fillId="12" borderId="5" xfId="0" applyNumberFormat="1" applyFont="1" applyFill="1" applyBorder="1" applyAlignment="1">
      <alignment horizontal="right" indent="1"/>
    </xf>
    <xf numFmtId="0" fontId="8" fillId="3" borderId="0" xfId="0"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6"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22" fillId="2" borderId="0" xfId="2" applyFont="1" applyFill="1" applyAlignment="1" applyProtection="1">
      <alignment horizontal="left" vertical="center"/>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29" fillId="2" borderId="0" xfId="0" applyFont="1" applyFill="1" applyAlignment="1" applyProtection="1">
      <alignment horizontal="left" vertical="top" wrapText="1"/>
      <protection hidden="1"/>
    </xf>
    <xf numFmtId="0" fontId="35" fillId="2" borderId="0" xfId="2"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15" fillId="12" borderId="3" xfId="0" applyFont="1" applyFill="1" applyBorder="1" applyAlignment="1">
      <alignment wrapText="1"/>
    </xf>
    <xf numFmtId="0" fontId="13" fillId="4" borderId="0" xfId="0" applyFont="1" applyFill="1" applyAlignment="1" applyProtection="1">
      <alignment horizontal="center" vertical="center" wrapText="1"/>
      <protection hidden="1"/>
    </xf>
    <xf numFmtId="0" fontId="33" fillId="2" borderId="0" xfId="1" applyFont="1" applyFill="1" applyAlignment="1" applyProtection="1">
      <alignment horizontal="left" vertical="center" wrapText="1"/>
      <protection hidden="1"/>
    </xf>
    <xf numFmtId="0" fontId="23" fillId="12" borderId="0" xfId="0" applyFont="1" applyFill="1" applyAlignment="1">
      <alignment horizontal="left" wrapText="1"/>
    </xf>
    <xf numFmtId="0" fontId="23" fillId="12" borderId="3" xfId="0" applyFont="1" applyFill="1" applyBorder="1" applyAlignment="1">
      <alignment horizontal="center" wrapText="1"/>
    </xf>
    <xf numFmtId="0" fontId="15" fillId="12" borderId="4" xfId="0" applyFont="1" applyFill="1" applyBorder="1" applyAlignment="1">
      <alignment wrapText="1"/>
    </xf>
    <xf numFmtId="0" fontId="15" fillId="12" borderId="5" xfId="0" applyFont="1" applyFill="1" applyBorder="1" applyAlignment="1">
      <alignment wrapText="1"/>
    </xf>
    <xf numFmtId="0" fontId="15" fillId="12" borderId="6" xfId="0" applyFont="1" applyFill="1" applyBorder="1" applyAlignment="1">
      <alignment wrapText="1"/>
    </xf>
    <xf numFmtId="0" fontId="23" fillId="12" borderId="3" xfId="0" applyFont="1" applyFill="1" applyBorder="1" applyAlignment="1">
      <alignment horizontal="left" wrapText="1"/>
    </xf>
    <xf numFmtId="0" fontId="15" fillId="12" borderId="4" xfId="0" applyFont="1" applyFill="1" applyBorder="1" applyAlignment="1">
      <alignment horizontal="left"/>
    </xf>
    <xf numFmtId="0" fontId="15" fillId="12" borderId="5" xfId="0" applyFont="1" applyFill="1" applyBorder="1" applyAlignment="1">
      <alignment horizontal="left"/>
    </xf>
    <xf numFmtId="0" fontId="15" fillId="12" borderId="6" xfId="0" applyFont="1" applyFill="1" applyBorder="1" applyAlignment="1">
      <alignment horizontal="left"/>
    </xf>
    <xf numFmtId="0" fontId="15" fillId="12" borderId="3" xfId="0" applyFont="1" applyFill="1" applyBorder="1" applyAlignment="1">
      <alignment horizontal="left" indent="1"/>
    </xf>
    <xf numFmtId="0" fontId="38" fillId="12" borderId="3" xfId="0" applyFont="1" applyFill="1" applyBorder="1" applyAlignment="1">
      <alignment horizontal="center"/>
    </xf>
    <xf numFmtId="0" fontId="23" fillId="12" borderId="0" xfId="0" applyFont="1" applyFill="1" applyAlignment="1">
      <alignment horizontal="left"/>
    </xf>
    <xf numFmtId="0" fontId="15" fillId="12" borderId="0" xfId="0" applyFont="1" applyFill="1" applyAlignment="1">
      <alignment horizontal="left" wrapText="1"/>
    </xf>
    <xf numFmtId="0" fontId="23" fillId="12" borderId="4" xfId="0" applyFont="1" applyFill="1" applyBorder="1" applyAlignment="1">
      <alignment horizontal="left" wrapText="1"/>
    </xf>
    <xf numFmtId="0" fontId="23" fillId="12" borderId="6" xfId="0" applyFont="1" applyFill="1" applyBorder="1" applyAlignment="1">
      <alignment horizontal="left" wrapText="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290180</xdr:colOff>
      <xdr:row>0</xdr:row>
      <xdr:rowOff>47625</xdr:rowOff>
    </xdr:from>
    <xdr:to>
      <xdr:col>10</xdr:col>
      <xdr:colOff>581025</xdr:colOff>
      <xdr:row>0</xdr:row>
      <xdr:rowOff>870656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776580" y="47625"/>
          <a:ext cx="156719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DFF16342-0467-4E8B-8499-4451108F5D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BCECFB5-F1BC-435B-886B-2C1A1D5AB83E}"/>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C8AB71CB-8C1B-434F-B7BF-654B1D27E2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C0F0B1B-89A9-4768-82CF-402619C287E7}"/>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571DB186-AE1E-446C-B6B7-6D54E07998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4175FA1A-103D-45BE-B0EE-938862598CFE}"/>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1EA48E46-F96A-4DDE-88EE-8E75D042A8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824764C2-4D55-49F8-B773-82F296AC78C5}"/>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5D124C35-5F18-4D25-91D7-39E094C4A8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71DBABC-17DD-4E92-9237-430855D0DDB5}"/>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2775" y="9525"/>
          <a:ext cx="66751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183388</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9525"/>
          <a:ext cx="667512" cy="475488"/>
        </a:xfrm>
        <a:prstGeom prst="rect">
          <a:avLst/>
        </a:prstGeom>
      </xdr:spPr>
    </xdr:pic>
    <xdr:clientData/>
  </xdr:twoCellAnchor>
  <xdr:twoCellAnchor editAs="absolute">
    <xdr:from>
      <xdr:col>11</xdr:col>
      <xdr:colOff>10160</xdr:colOff>
      <xdr:row>1</xdr:row>
      <xdr:rowOff>209550</xdr:rowOff>
    </xdr:from>
    <xdr:to>
      <xdr:col>14</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D5B4C709-3C53-409F-B45F-322B4DAFB5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890BA642-7B90-4A8A-B9DD-B3D0AE518480}"/>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107D7558-89E8-4B13-84DD-20475A74B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AF16705-752B-4389-B5C4-D58DAD26663A}"/>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290D2DE7-6B6A-44A1-A439-B027662798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E12E3B94-D292-47BD-91BF-14375E856EA7}"/>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85F6CF62-05D6-48B7-BCBC-C81FE4F8E9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2BD3007-4905-4652-BD38-37C353801971}"/>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201F553B-ABB8-4545-874C-E716DD04DC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6668904-AA76-44CB-9FF8-74C4607395CB}"/>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376A1999-383C-4A11-9740-64992938A8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546C00F-5A82-46DC-9D04-0539D6F665CA}"/>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sq@aamc.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amc.org/data/msq" TargetMode="External"/><Relationship Id="rId2" Type="http://schemas.openxmlformats.org/officeDocument/2006/relationships/hyperlink" Target="https://services.aamc.org/mspsreports" TargetMode="External"/><Relationship Id="rId1" Type="http://schemas.openxmlformats.org/officeDocument/2006/relationships/hyperlink" Target="mailto:msq@aamc.org"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mailto:msq@aamc.org"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6"/>
  <sheetViews>
    <sheetView workbookViewId="0">
      <selection activeCell="G8" sqref="G8"/>
    </sheetView>
  </sheetViews>
  <sheetFormatPr defaultColWidth="9.09765625" defaultRowHeight="13" x14ac:dyDescent="0.3"/>
  <cols>
    <col min="1" max="1" width="19.09765625" style="18" customWidth="1"/>
    <col min="2" max="2" width="49.09765625" style="18" customWidth="1"/>
    <col min="3" max="3" width="16.09765625" style="18" customWidth="1"/>
    <col min="4" max="4" width="6.09765625" style="18" customWidth="1"/>
    <col min="5" max="5" width="9.09765625" style="18"/>
    <col min="6" max="6" width="0.3984375" style="18" customWidth="1"/>
    <col min="7" max="7" width="4.09765625" style="18" customWidth="1"/>
    <col min="8" max="8" width="46.59765625" style="18" customWidth="1"/>
    <col min="9" max="16384" width="9.09765625" style="18"/>
  </cols>
  <sheetData>
    <row r="1" spans="1:8" x14ac:dyDescent="0.3">
      <c r="A1" s="18" t="s">
        <v>1</v>
      </c>
      <c r="B1" s="48" t="s">
        <v>491</v>
      </c>
      <c r="G1" s="17" t="s">
        <v>350</v>
      </c>
    </row>
    <row r="2" spans="1:8" x14ac:dyDescent="0.3">
      <c r="A2" s="18" t="s">
        <v>4</v>
      </c>
      <c r="B2" s="49" t="s">
        <v>12</v>
      </c>
      <c r="G2" s="36" t="s">
        <v>22</v>
      </c>
      <c r="H2" s="18" t="s">
        <v>336</v>
      </c>
    </row>
    <row r="3" spans="1:8" x14ac:dyDescent="0.3">
      <c r="A3" s="18" t="s">
        <v>5</v>
      </c>
      <c r="B3" s="49" t="s">
        <v>14</v>
      </c>
      <c r="G3" s="36" t="s">
        <v>22</v>
      </c>
      <c r="H3" s="34" t="s">
        <v>335</v>
      </c>
    </row>
    <row r="4" spans="1:8" x14ac:dyDescent="0.3">
      <c r="A4" s="18" t="s">
        <v>6</v>
      </c>
      <c r="B4" s="49" t="s">
        <v>13</v>
      </c>
      <c r="G4" s="36" t="s">
        <v>22</v>
      </c>
      <c r="H4" s="34" t="s">
        <v>334</v>
      </c>
    </row>
    <row r="5" spans="1:8" x14ac:dyDescent="0.3">
      <c r="A5" s="18" t="s">
        <v>344</v>
      </c>
      <c r="B5" s="51" t="s">
        <v>345</v>
      </c>
      <c r="G5" s="36" t="s">
        <v>22</v>
      </c>
      <c r="H5" s="34" t="s">
        <v>332</v>
      </c>
    </row>
    <row r="6" spans="1:8" ht="13.5" thickBot="1" x14ac:dyDescent="0.35">
      <c r="A6" s="18" t="s">
        <v>343</v>
      </c>
      <c r="B6" s="51" t="s">
        <v>346</v>
      </c>
      <c r="G6" s="36" t="s">
        <v>22</v>
      </c>
      <c r="H6" s="34" t="s">
        <v>333</v>
      </c>
    </row>
    <row r="7" spans="1:8" ht="13.5" thickBot="1" x14ac:dyDescent="0.35">
      <c r="A7" s="18" t="s">
        <v>15</v>
      </c>
      <c r="B7" s="50" t="s">
        <v>641</v>
      </c>
      <c r="G7" s="37" t="s">
        <v>22</v>
      </c>
      <c r="H7" s="34" t="s">
        <v>328</v>
      </c>
    </row>
    <row r="8" spans="1:8" ht="13.5" thickBot="1" x14ac:dyDescent="0.35">
      <c r="A8" s="18" t="s">
        <v>7</v>
      </c>
      <c r="B8" s="42">
        <v>1</v>
      </c>
      <c r="C8" s="20" t="s">
        <v>8</v>
      </c>
      <c r="G8" s="37" t="s">
        <v>22</v>
      </c>
      <c r="H8" s="34" t="s">
        <v>329</v>
      </c>
    </row>
    <row r="9" spans="1:8" x14ac:dyDescent="0.3">
      <c r="A9" s="18" t="s">
        <v>11</v>
      </c>
      <c r="B9" s="39" t="s">
        <v>642</v>
      </c>
      <c r="G9" s="19"/>
      <c r="H9" s="34"/>
    </row>
    <row r="10" spans="1:8" x14ac:dyDescent="0.3">
      <c r="A10" s="18" t="s">
        <v>324</v>
      </c>
      <c r="B10" s="45">
        <v>101</v>
      </c>
      <c r="G10" s="19"/>
      <c r="H10" s="34"/>
    </row>
    <row r="11" spans="1:8" x14ac:dyDescent="0.3">
      <c r="A11" s="18" t="s">
        <v>325</v>
      </c>
      <c r="B11" s="39"/>
      <c r="G11" s="19"/>
      <c r="H11" s="34"/>
    </row>
    <row r="12" spans="1:8" x14ac:dyDescent="0.3">
      <c r="A12" s="18" t="s">
        <v>337</v>
      </c>
      <c r="B12" s="40"/>
      <c r="G12" s="19"/>
      <c r="H12" s="34"/>
    </row>
    <row r="13" spans="1:8" x14ac:dyDescent="0.3">
      <c r="A13" s="18" t="s">
        <v>327</v>
      </c>
      <c r="B13" s="39"/>
      <c r="G13" s="19"/>
      <c r="H13" s="34"/>
    </row>
    <row r="14" spans="1:8" x14ac:dyDescent="0.3">
      <c r="A14" s="18" t="s">
        <v>326</v>
      </c>
      <c r="B14" s="39" t="s">
        <v>620</v>
      </c>
      <c r="G14" s="19"/>
      <c r="H14" s="34"/>
    </row>
    <row r="15" spans="1:8" x14ac:dyDescent="0.3">
      <c r="A15" s="18" t="s">
        <v>330</v>
      </c>
      <c r="B15" s="39" t="s">
        <v>643</v>
      </c>
      <c r="G15" s="35"/>
      <c r="H15" s="34"/>
    </row>
    <row r="16" spans="1:8" x14ac:dyDescent="0.3">
      <c r="A16" s="18" t="s">
        <v>331</v>
      </c>
      <c r="B16" s="39" t="s">
        <v>644</v>
      </c>
    </row>
    <row r="17" spans="1:7" x14ac:dyDescent="0.3">
      <c r="A17" s="18" t="s">
        <v>339</v>
      </c>
      <c r="B17" s="40">
        <v>0</v>
      </c>
    </row>
    <row r="18" spans="1:7" x14ac:dyDescent="0.3">
      <c r="A18" s="18" t="s">
        <v>338</v>
      </c>
      <c r="B18" s="47">
        <v>90</v>
      </c>
    </row>
    <row r="30" spans="1:7" s="17" customFormat="1" x14ac:dyDescent="0.3">
      <c r="A30" s="17" t="s">
        <v>16</v>
      </c>
      <c r="B30" s="17" t="s">
        <v>28</v>
      </c>
      <c r="G30" s="18"/>
    </row>
    <row r="31" spans="1:7" x14ac:dyDescent="0.3">
      <c r="A31" s="39" t="str">
        <f ca="1">MID(CELL("filename",'Table of Contents'!A1),FIND("]",CELL("filename",'Table of Contents'!A1))+1,255)</f>
        <v>Table of Contents</v>
      </c>
      <c r="B31" s="47">
        <v>35</v>
      </c>
    </row>
    <row r="32" spans="1:7" x14ac:dyDescent="0.3">
      <c r="A32" s="39" t="str">
        <f ca="1">MID(CELL("filename",'Executive Summary'!A1),FIND("]",CELL("filename",'Executive Summary'!A1))+1,255)</f>
        <v>Executive Summary</v>
      </c>
      <c r="B32" s="47">
        <v>72</v>
      </c>
    </row>
    <row r="40" spans="1:7" s="17" customFormat="1" x14ac:dyDescent="0.3">
      <c r="A40" s="17" t="s">
        <v>23</v>
      </c>
      <c r="B40" s="17" t="s">
        <v>24</v>
      </c>
      <c r="C40" s="17" t="s">
        <v>20</v>
      </c>
      <c r="G40" s="18"/>
    </row>
    <row r="41" spans="1:7" x14ac:dyDescent="0.3">
      <c r="A41" s="44">
        <v>1</v>
      </c>
      <c r="B41" s="44" t="s">
        <v>17</v>
      </c>
      <c r="C41" s="44"/>
    </row>
    <row r="42" spans="1:7" x14ac:dyDescent="0.3">
      <c r="A42" s="44">
        <v>2</v>
      </c>
      <c r="B42" s="44" t="s">
        <v>356</v>
      </c>
      <c r="C42" s="44"/>
    </row>
    <row r="43" spans="1:7" x14ac:dyDescent="0.3">
      <c r="A43" s="44">
        <v>3</v>
      </c>
      <c r="B43" s="44" t="s">
        <v>471</v>
      </c>
      <c r="C43" s="44"/>
    </row>
    <row r="44" spans="1:7" x14ac:dyDescent="0.3">
      <c r="A44" s="44">
        <v>4</v>
      </c>
      <c r="B44" s="44" t="s">
        <v>357</v>
      </c>
      <c r="C44" s="44"/>
    </row>
    <row r="45" spans="1:7" x14ac:dyDescent="0.3">
      <c r="A45" s="44">
        <v>5</v>
      </c>
      <c r="B45" s="44" t="s">
        <v>358</v>
      </c>
      <c r="C45" s="44"/>
    </row>
    <row r="46" spans="1:7" x14ac:dyDescent="0.3">
      <c r="A46" s="44">
        <v>6</v>
      </c>
      <c r="B46" s="44" t="s">
        <v>460</v>
      </c>
      <c r="C46" s="44"/>
    </row>
    <row r="47" spans="1:7" x14ac:dyDescent="0.3">
      <c r="A47" s="44">
        <v>7</v>
      </c>
      <c r="B47" s="44" t="s">
        <v>18</v>
      </c>
      <c r="C47" s="44"/>
    </row>
    <row r="48" spans="1:7" x14ac:dyDescent="0.3">
      <c r="A48" s="44">
        <v>8</v>
      </c>
      <c r="B48" s="44" t="s">
        <v>359</v>
      </c>
      <c r="C48" s="44"/>
    </row>
    <row r="49" spans="1:3" x14ac:dyDescent="0.3">
      <c r="A49" s="44">
        <v>9</v>
      </c>
      <c r="B49" s="44" t="s">
        <v>490</v>
      </c>
      <c r="C49" s="44" t="s">
        <v>21</v>
      </c>
    </row>
    <row r="50" spans="1:3" x14ac:dyDescent="0.3">
      <c r="A50" s="44">
        <v>10</v>
      </c>
      <c r="B50" s="44" t="s">
        <v>360</v>
      </c>
      <c r="C50" s="44" t="s">
        <v>21</v>
      </c>
    </row>
    <row r="51" spans="1:3" x14ac:dyDescent="0.3">
      <c r="A51" s="44">
        <v>11</v>
      </c>
      <c r="B51" s="44" t="s">
        <v>19</v>
      </c>
      <c r="C51" s="44" t="s">
        <v>21</v>
      </c>
    </row>
    <row r="52" spans="1:3" x14ac:dyDescent="0.3">
      <c r="A52" s="44"/>
      <c r="B52" s="44"/>
      <c r="C52" s="44"/>
    </row>
    <row r="53" spans="1:3" x14ac:dyDescent="0.3">
      <c r="A53" s="44"/>
      <c r="B53" s="44"/>
      <c r="C53" s="44"/>
    </row>
    <row r="54" spans="1:3" x14ac:dyDescent="0.3">
      <c r="A54" s="44"/>
      <c r="B54" s="44"/>
      <c r="C54" s="44"/>
    </row>
    <row r="55" spans="1:3" x14ac:dyDescent="0.3">
      <c r="A55" s="44"/>
      <c r="B55" s="44"/>
      <c r="C55" s="44"/>
    </row>
    <row r="56" spans="1:3" x14ac:dyDescent="0.3">
      <c r="A56" s="44"/>
      <c r="B56" s="44"/>
      <c r="C56" s="44"/>
    </row>
    <row r="57" spans="1:3" x14ac:dyDescent="0.3">
      <c r="A57" s="44"/>
      <c r="B57" s="44"/>
      <c r="C57" s="44"/>
    </row>
    <row r="58" spans="1:3" x14ac:dyDescent="0.3">
      <c r="A58" s="44"/>
      <c r="B58" s="44"/>
      <c r="C58" s="44"/>
    </row>
    <row r="59" spans="1:3" x14ac:dyDescent="0.3">
      <c r="A59" s="44"/>
      <c r="B59" s="44"/>
      <c r="C59" s="44"/>
    </row>
    <row r="60" spans="1:3" x14ac:dyDescent="0.3">
      <c r="A60" s="44"/>
      <c r="B60" s="44"/>
      <c r="C60" s="44"/>
    </row>
    <row r="61" spans="1:3" x14ac:dyDescent="0.3">
      <c r="A61" s="44"/>
      <c r="B61" s="44"/>
      <c r="C61" s="44"/>
    </row>
    <row r="62" spans="1:3" x14ac:dyDescent="0.3">
      <c r="A62" s="44"/>
      <c r="B62" s="44"/>
      <c r="C62" s="44"/>
    </row>
    <row r="63" spans="1:3" x14ac:dyDescent="0.3">
      <c r="A63" s="44"/>
      <c r="B63" s="44"/>
      <c r="C63" s="44"/>
    </row>
    <row r="64" spans="1:3" x14ac:dyDescent="0.3">
      <c r="A64" s="44"/>
      <c r="B64" s="44"/>
      <c r="C64" s="44"/>
    </row>
    <row r="65" spans="1:3" x14ac:dyDescent="0.3">
      <c r="A65" s="44"/>
      <c r="B65" s="44"/>
      <c r="C65" s="44"/>
    </row>
    <row r="66" spans="1:3" x14ac:dyDescent="0.3">
      <c r="A66" s="44"/>
      <c r="B66" s="44"/>
      <c r="C66" s="44"/>
    </row>
    <row r="67" spans="1:3" x14ac:dyDescent="0.3">
      <c r="A67" s="44"/>
      <c r="B67" s="44"/>
      <c r="C67" s="44"/>
    </row>
    <row r="68" spans="1:3" x14ac:dyDescent="0.3">
      <c r="A68" s="44"/>
      <c r="B68" s="44"/>
      <c r="C68" s="44"/>
    </row>
    <row r="69" spans="1:3" x14ac:dyDescent="0.3">
      <c r="A69" s="44"/>
      <c r="B69" s="44"/>
      <c r="C69" s="44"/>
    </row>
    <row r="70" spans="1:3" x14ac:dyDescent="0.3">
      <c r="A70" s="44"/>
      <c r="B70" s="44"/>
      <c r="C70" s="44"/>
    </row>
    <row r="71" spans="1:3" x14ac:dyDescent="0.3">
      <c r="A71" s="44"/>
      <c r="B71" s="44"/>
      <c r="C71" s="44"/>
    </row>
    <row r="82" spans="1:2" x14ac:dyDescent="0.3">
      <c r="A82" s="41"/>
      <c r="B82" s="18" t="s">
        <v>352</v>
      </c>
    </row>
    <row r="83" spans="1:2" x14ac:dyDescent="0.3">
      <c r="A83" s="43"/>
      <c r="B83" s="18" t="s">
        <v>353</v>
      </c>
    </row>
    <row r="84" spans="1:2" x14ac:dyDescent="0.3">
      <c r="A84" s="39"/>
      <c r="B84" s="18" t="s">
        <v>354</v>
      </c>
    </row>
    <row r="85" spans="1:2" x14ac:dyDescent="0.3">
      <c r="A85" s="44"/>
      <c r="B85" s="18" t="s">
        <v>351</v>
      </c>
    </row>
    <row r="86" spans="1:2" x14ac:dyDescent="0.3">
      <c r="A86" s="46"/>
      <c r="B86" s="18" t="s">
        <v>355</v>
      </c>
    </row>
  </sheetData>
  <dataValidations count="3">
    <dataValidation allowBlank="1" showInputMessage="1" errorTitle="!!!Error!!!" error="Valid types are 1 (all), 2 (school), and 3 (campus)." sqref="B10" xr:uid="{BF104094-52EA-43ED-8FC4-8CBDA5ED6154}"/>
    <dataValidation type="custom" allowBlank="1" showInputMessage="1" showErrorMessage="1" errorTitle="!!!ERROR!!!" error="Enter &quot;Y&quot; or &quot;y&quot; to trigger the corresponding function!" prompt="Enter &quot;Y&quot; or &quot;y&quot; to trigger function." sqref="G2:G8" xr:uid="{F1AD2798-3BB2-4865-8330-79886452D3C3}">
      <formula1>OR(G2="y",G2="-")</formula1>
    </dataValidation>
    <dataValidation type="whole" allowBlank="1" showInputMessage="1" showErrorMessage="1" errorTitle="!!!Invalid entry!!!" error="Enter whole numbers between 40 and 200!" sqref="B18" xr:uid="{C1862851-5F44-4AB2-8BF4-CD1ADCD193FF}">
      <formula1>40</formula1>
      <formula2>200</formula2>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05551-C7F2-462E-842E-B6EC6C2B5173}">
  <sheetPr codeName="Sheet18"/>
  <dimension ref="A1:O370"/>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624</v>
      </c>
      <c r="B1" s="108"/>
      <c r="C1" s="109" t="s">
        <v>357</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0" t="s">
        <v>580</v>
      </c>
      <c r="C5" s="110"/>
      <c r="D5" s="110"/>
      <c r="E5" s="110"/>
      <c r="F5" s="110"/>
      <c r="G5" s="110"/>
      <c r="H5" s="110"/>
      <c r="I5" s="110"/>
      <c r="J5" s="110"/>
      <c r="K5" s="69"/>
      <c r="L5" s="27" t="s">
        <v>538</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109</v>
      </c>
      <c r="C9" s="107"/>
      <c r="D9" s="107"/>
      <c r="E9" s="107"/>
      <c r="F9" s="107"/>
      <c r="G9" s="107"/>
      <c r="H9" s="76">
        <v>52</v>
      </c>
      <c r="I9" s="76">
        <v>54.2</v>
      </c>
      <c r="J9" s="76">
        <v>54.8</v>
      </c>
      <c r="K9" s="68"/>
      <c r="L9" s="24"/>
      <c r="M9" s="30" t="s">
        <v>109</v>
      </c>
    </row>
    <row r="10" spans="1:13" s="23" customFormat="1" ht="12.5" x14ac:dyDescent="0.25">
      <c r="A10" s="68"/>
      <c r="B10" s="107" t="s">
        <v>110</v>
      </c>
      <c r="C10" s="107"/>
      <c r="D10" s="107"/>
      <c r="E10" s="107"/>
      <c r="F10" s="107"/>
      <c r="G10" s="107"/>
      <c r="H10" s="76">
        <v>48</v>
      </c>
      <c r="I10" s="76">
        <v>45.8</v>
      </c>
      <c r="J10" s="76">
        <v>45.2</v>
      </c>
      <c r="K10" s="68"/>
      <c r="L10" s="24"/>
      <c r="M10" s="30" t="s">
        <v>110</v>
      </c>
    </row>
    <row r="11" spans="1:13" s="23" customFormat="1" ht="12.5" x14ac:dyDescent="0.25">
      <c r="A11" s="68"/>
      <c r="B11" s="85"/>
      <c r="C11" s="85"/>
      <c r="D11" s="85"/>
      <c r="E11" s="85"/>
      <c r="F11" s="85"/>
      <c r="G11" s="85"/>
      <c r="H11" s="86"/>
      <c r="I11" s="86"/>
      <c r="J11" s="86"/>
      <c r="K11" s="68"/>
      <c r="L11" s="24"/>
      <c r="M11" s="30"/>
    </row>
    <row r="12" spans="1:13" s="23" customFormat="1" ht="12.5" x14ac:dyDescent="0.25">
      <c r="A12" s="68"/>
      <c r="B12" s="107" t="s">
        <v>32</v>
      </c>
      <c r="C12" s="107"/>
      <c r="D12" s="107"/>
      <c r="E12" s="107"/>
      <c r="F12" s="107"/>
      <c r="G12" s="107"/>
      <c r="H12" s="74">
        <v>15148</v>
      </c>
      <c r="I12" s="74">
        <v>14508</v>
      </c>
      <c r="J12" s="74">
        <v>14753</v>
      </c>
      <c r="K12" s="68"/>
      <c r="L12" s="24"/>
      <c r="M12" s="30" t="s">
        <v>32</v>
      </c>
    </row>
    <row r="13" spans="1:13" s="26" customFormat="1" x14ac:dyDescent="0.25">
      <c r="A13" s="68"/>
      <c r="B13" s="68"/>
      <c r="C13" s="68"/>
      <c r="D13" s="68"/>
      <c r="E13" s="68"/>
      <c r="F13" s="68"/>
      <c r="G13" s="68"/>
      <c r="H13" s="68"/>
      <c r="I13" s="68"/>
      <c r="J13" s="68"/>
      <c r="K13" s="68"/>
      <c r="L13" s="27"/>
      <c r="M13" s="31"/>
    </row>
    <row r="14" spans="1:13" s="26" customFormat="1" x14ac:dyDescent="0.25">
      <c r="A14" s="68"/>
      <c r="B14" s="68"/>
      <c r="C14" s="68"/>
      <c r="D14" s="68"/>
      <c r="E14" s="68"/>
      <c r="F14" s="68"/>
      <c r="G14" s="68"/>
      <c r="H14" s="68"/>
      <c r="I14" s="68"/>
      <c r="J14" s="68"/>
      <c r="K14" s="68"/>
      <c r="L14" s="27"/>
      <c r="M14" s="31"/>
    </row>
    <row r="15" spans="1:13" s="26" customFormat="1" ht="26" x14ac:dyDescent="0.3">
      <c r="A15" s="69"/>
      <c r="B15" s="110" t="s">
        <v>581</v>
      </c>
      <c r="C15" s="110"/>
      <c r="D15" s="110"/>
      <c r="E15" s="110"/>
      <c r="F15" s="110"/>
      <c r="G15" s="110"/>
      <c r="H15" s="110"/>
      <c r="I15" s="110"/>
      <c r="J15" s="110"/>
      <c r="K15" s="69"/>
      <c r="L15" s="27" t="s">
        <v>539</v>
      </c>
      <c r="M15" s="31"/>
    </row>
    <row r="16" spans="1:13" s="23" customFormat="1" ht="12.5" x14ac:dyDescent="0.25">
      <c r="A16" s="68"/>
      <c r="B16" s="68"/>
      <c r="C16" s="68"/>
      <c r="D16" s="68"/>
      <c r="E16" s="68"/>
      <c r="F16" s="68"/>
      <c r="G16" s="68"/>
      <c r="H16" s="68"/>
      <c r="I16" s="68"/>
      <c r="J16" s="68"/>
      <c r="K16" s="68"/>
      <c r="L16" s="24"/>
      <c r="M16" s="30"/>
    </row>
    <row r="17" spans="1:13" s="23" customFormat="1" ht="12.5" x14ac:dyDescent="0.25">
      <c r="A17" s="68"/>
      <c r="B17" s="68"/>
      <c r="C17" s="68"/>
      <c r="D17" s="68"/>
      <c r="E17" s="120" t="s">
        <v>529</v>
      </c>
      <c r="F17" s="120"/>
      <c r="G17" s="120"/>
      <c r="H17" s="120"/>
      <c r="I17" s="120"/>
      <c r="J17" s="68"/>
      <c r="K17" s="68"/>
      <c r="L17" s="24"/>
      <c r="M17" s="30"/>
    </row>
    <row r="18" spans="1:13" s="23" customFormat="1" ht="29" customHeight="1" x14ac:dyDescent="0.3">
      <c r="A18" s="68"/>
      <c r="B18" s="115" t="s">
        <v>111</v>
      </c>
      <c r="C18" s="115"/>
      <c r="D18" s="71" t="s">
        <v>530</v>
      </c>
      <c r="E18" s="71" t="s">
        <v>113</v>
      </c>
      <c r="F18" s="71" t="s">
        <v>114</v>
      </c>
      <c r="G18" s="71" t="s">
        <v>115</v>
      </c>
      <c r="H18" s="71" t="s">
        <v>116</v>
      </c>
      <c r="I18" s="71" t="s">
        <v>117</v>
      </c>
      <c r="J18" s="71" t="s">
        <v>30</v>
      </c>
      <c r="K18" s="68"/>
      <c r="L18" s="24"/>
      <c r="M18" s="30"/>
    </row>
    <row r="19" spans="1:13" s="23" customFormat="1" ht="12.5" x14ac:dyDescent="0.25">
      <c r="A19" s="68"/>
      <c r="B19" s="116" t="s">
        <v>112</v>
      </c>
      <c r="C19" s="117"/>
      <c r="D19" s="117"/>
      <c r="E19" s="117"/>
      <c r="F19" s="117"/>
      <c r="G19" s="117"/>
      <c r="H19" s="117"/>
      <c r="I19" s="117"/>
      <c r="J19" s="118"/>
      <c r="K19" s="68"/>
      <c r="L19" s="24"/>
      <c r="M19" s="30"/>
    </row>
    <row r="20" spans="1:13" s="23" customFormat="1" ht="12.5" x14ac:dyDescent="0.25">
      <c r="A20" s="68"/>
      <c r="B20" s="119" t="s">
        <v>620</v>
      </c>
      <c r="C20" s="119"/>
      <c r="D20" s="77">
        <v>2024</v>
      </c>
      <c r="E20" s="76">
        <v>0.3</v>
      </c>
      <c r="F20" s="76">
        <v>2.2999999999999998</v>
      </c>
      <c r="G20" s="76">
        <v>18.899999999999999</v>
      </c>
      <c r="H20" s="76">
        <v>46</v>
      </c>
      <c r="I20" s="76">
        <v>32.5</v>
      </c>
      <c r="J20" s="74">
        <v>7985</v>
      </c>
      <c r="K20" s="68"/>
      <c r="L20" s="24"/>
      <c r="M20" s="30"/>
    </row>
    <row r="21" spans="1:13" s="23" customFormat="1" ht="12.5" x14ac:dyDescent="0.25">
      <c r="A21" s="68"/>
      <c r="B21" s="119" t="s">
        <v>620</v>
      </c>
      <c r="C21" s="119"/>
      <c r="D21" s="77">
        <v>2023</v>
      </c>
      <c r="E21" s="76">
        <v>0.2</v>
      </c>
      <c r="F21" s="76">
        <v>2.4</v>
      </c>
      <c r="G21" s="76">
        <v>19.399999999999999</v>
      </c>
      <c r="H21" s="76">
        <v>45.6</v>
      </c>
      <c r="I21" s="76">
        <v>32.299999999999997</v>
      </c>
      <c r="J21" s="74">
        <v>7767</v>
      </c>
      <c r="K21" s="68"/>
      <c r="L21" s="24"/>
      <c r="M21" s="30"/>
    </row>
    <row r="22" spans="1:13" s="23" customFormat="1" ht="12.5" x14ac:dyDescent="0.25">
      <c r="A22" s="68"/>
      <c r="B22" s="119" t="s">
        <v>620</v>
      </c>
      <c r="C22" s="119"/>
      <c r="D22" s="77">
        <v>2022</v>
      </c>
      <c r="E22" s="76">
        <v>0.3</v>
      </c>
      <c r="F22" s="76">
        <v>2.4</v>
      </c>
      <c r="G22" s="76">
        <v>19.8</v>
      </c>
      <c r="H22" s="76">
        <v>46</v>
      </c>
      <c r="I22" s="76">
        <v>31.5</v>
      </c>
      <c r="J22" s="74">
        <v>7807</v>
      </c>
      <c r="K22" s="68"/>
      <c r="L22" s="24"/>
      <c r="M22" s="30"/>
    </row>
    <row r="23" spans="1:13" s="23" customFormat="1" ht="12.5" x14ac:dyDescent="0.25">
      <c r="A23" s="68"/>
      <c r="B23" s="116" t="s">
        <v>118</v>
      </c>
      <c r="C23" s="117"/>
      <c r="D23" s="117"/>
      <c r="E23" s="117"/>
      <c r="F23" s="117"/>
      <c r="G23" s="117"/>
      <c r="H23" s="117"/>
      <c r="I23" s="117"/>
      <c r="J23" s="118"/>
      <c r="K23" s="68"/>
      <c r="L23" s="24"/>
      <c r="M23" s="30"/>
    </row>
    <row r="24" spans="1:13" s="23" customFormat="1" ht="12.5" x14ac:dyDescent="0.25">
      <c r="A24" s="68"/>
      <c r="B24" s="119" t="s">
        <v>620</v>
      </c>
      <c r="C24" s="119"/>
      <c r="D24" s="77">
        <v>2024</v>
      </c>
      <c r="E24" s="76">
        <v>0.3</v>
      </c>
      <c r="F24" s="76">
        <v>12.6</v>
      </c>
      <c r="G24" s="76">
        <v>27.4</v>
      </c>
      <c r="H24" s="76">
        <v>35.6</v>
      </c>
      <c r="I24" s="76">
        <v>24</v>
      </c>
      <c r="J24" s="74">
        <v>7975</v>
      </c>
      <c r="K24" s="68"/>
      <c r="L24" s="24"/>
      <c r="M24" s="30"/>
    </row>
    <row r="25" spans="1:13" s="23" customFormat="1" ht="12.5" x14ac:dyDescent="0.25">
      <c r="A25" s="68"/>
      <c r="B25" s="119" t="s">
        <v>620</v>
      </c>
      <c r="C25" s="119"/>
      <c r="D25" s="77">
        <v>2023</v>
      </c>
      <c r="E25" s="76">
        <v>0.3</v>
      </c>
      <c r="F25" s="76">
        <v>13.8</v>
      </c>
      <c r="G25" s="76">
        <v>29.2</v>
      </c>
      <c r="H25" s="76">
        <v>33.9</v>
      </c>
      <c r="I25" s="76">
        <v>22.8</v>
      </c>
      <c r="J25" s="74">
        <v>7757</v>
      </c>
      <c r="K25" s="68"/>
      <c r="L25" s="24"/>
      <c r="M25" s="30"/>
    </row>
    <row r="26" spans="1:13" s="23" customFormat="1" ht="12.5" x14ac:dyDescent="0.25">
      <c r="A26" s="68"/>
      <c r="B26" s="119" t="s">
        <v>620</v>
      </c>
      <c r="C26" s="119"/>
      <c r="D26" s="77">
        <v>2022</v>
      </c>
      <c r="E26" s="76">
        <v>0.5</v>
      </c>
      <c r="F26" s="76">
        <v>14.8</v>
      </c>
      <c r="G26" s="76">
        <v>28.8</v>
      </c>
      <c r="H26" s="76">
        <v>33.9</v>
      </c>
      <c r="I26" s="76">
        <v>22</v>
      </c>
      <c r="J26" s="74">
        <v>7794</v>
      </c>
      <c r="K26" s="68"/>
      <c r="L26" s="24"/>
      <c r="M26" s="30"/>
    </row>
    <row r="27" spans="1:13" s="23" customFormat="1" ht="12.5" x14ac:dyDescent="0.25">
      <c r="A27" s="68"/>
      <c r="B27" s="116" t="s">
        <v>122</v>
      </c>
      <c r="C27" s="117"/>
      <c r="D27" s="117"/>
      <c r="E27" s="117"/>
      <c r="F27" s="117"/>
      <c r="G27" s="117"/>
      <c r="H27" s="117"/>
      <c r="I27" s="117"/>
      <c r="J27" s="118"/>
      <c r="K27" s="68"/>
      <c r="L27" s="24"/>
      <c r="M27" s="30"/>
    </row>
    <row r="28" spans="1:13" s="23" customFormat="1" ht="12.5" x14ac:dyDescent="0.25">
      <c r="A28" s="68"/>
      <c r="B28" s="119" t="s">
        <v>620</v>
      </c>
      <c r="C28" s="119"/>
      <c r="D28" s="77">
        <v>2024</v>
      </c>
      <c r="E28" s="76">
        <v>0.8</v>
      </c>
      <c r="F28" s="76">
        <v>4.9000000000000004</v>
      </c>
      <c r="G28" s="76">
        <v>21.4</v>
      </c>
      <c r="H28" s="76">
        <v>41.4</v>
      </c>
      <c r="I28" s="76">
        <v>31.5</v>
      </c>
      <c r="J28" s="74">
        <v>7976</v>
      </c>
      <c r="K28" s="68"/>
      <c r="L28" s="24"/>
      <c r="M28" s="30"/>
    </row>
    <row r="29" spans="1:13" s="23" customFormat="1" ht="12.5" x14ac:dyDescent="0.25">
      <c r="A29" s="68"/>
      <c r="B29" s="119" t="s">
        <v>620</v>
      </c>
      <c r="C29" s="119"/>
      <c r="D29" s="77">
        <v>2023</v>
      </c>
      <c r="E29" s="76">
        <v>0.7</v>
      </c>
      <c r="F29" s="76">
        <v>4.3</v>
      </c>
      <c r="G29" s="76">
        <v>19.600000000000001</v>
      </c>
      <c r="H29" s="76">
        <v>40.5</v>
      </c>
      <c r="I29" s="76">
        <v>34.799999999999997</v>
      </c>
      <c r="J29" s="74">
        <v>7763</v>
      </c>
      <c r="K29" s="68"/>
      <c r="L29" s="24"/>
      <c r="M29" s="30"/>
    </row>
    <row r="30" spans="1:13" s="23" customFormat="1" ht="12.5" x14ac:dyDescent="0.25">
      <c r="A30" s="68"/>
      <c r="B30" s="119" t="s">
        <v>620</v>
      </c>
      <c r="C30" s="119"/>
      <c r="D30" s="77">
        <v>2022</v>
      </c>
      <c r="E30" s="76">
        <v>0.9</v>
      </c>
      <c r="F30" s="76">
        <v>4.2</v>
      </c>
      <c r="G30" s="76">
        <v>19.7</v>
      </c>
      <c r="H30" s="76">
        <v>39.700000000000003</v>
      </c>
      <c r="I30" s="76">
        <v>35.5</v>
      </c>
      <c r="J30" s="74">
        <v>7798</v>
      </c>
      <c r="K30" s="68"/>
      <c r="L30" s="24"/>
      <c r="M30" s="30"/>
    </row>
    <row r="31" spans="1:13" s="23" customFormat="1" ht="12.5" x14ac:dyDescent="0.25">
      <c r="A31" s="68"/>
      <c r="B31" s="116" t="s">
        <v>123</v>
      </c>
      <c r="C31" s="117"/>
      <c r="D31" s="117"/>
      <c r="E31" s="117"/>
      <c r="F31" s="117"/>
      <c r="G31" s="117"/>
      <c r="H31" s="117"/>
      <c r="I31" s="117"/>
      <c r="J31" s="118"/>
      <c r="K31" s="68"/>
      <c r="L31" s="24"/>
      <c r="M31" s="30"/>
    </row>
    <row r="32" spans="1:13" s="23" customFormat="1" ht="12.5" x14ac:dyDescent="0.25">
      <c r="A32" s="68"/>
      <c r="B32" s="119" t="s">
        <v>620</v>
      </c>
      <c r="C32" s="119"/>
      <c r="D32" s="77">
        <v>2024</v>
      </c>
      <c r="E32" s="76">
        <v>3</v>
      </c>
      <c r="F32" s="76">
        <v>11.7</v>
      </c>
      <c r="G32" s="76">
        <v>29.7</v>
      </c>
      <c r="H32" s="76">
        <v>34.6</v>
      </c>
      <c r="I32" s="76">
        <v>21</v>
      </c>
      <c r="J32" s="74">
        <v>7967</v>
      </c>
      <c r="K32" s="68"/>
      <c r="L32" s="24"/>
      <c r="M32" s="30"/>
    </row>
    <row r="33" spans="1:13" s="23" customFormat="1" ht="12.5" x14ac:dyDescent="0.25">
      <c r="A33" s="68"/>
      <c r="B33" s="119" t="s">
        <v>620</v>
      </c>
      <c r="C33" s="119"/>
      <c r="D33" s="77">
        <v>2023</v>
      </c>
      <c r="E33" s="76">
        <v>2.8</v>
      </c>
      <c r="F33" s="76">
        <v>10.7</v>
      </c>
      <c r="G33" s="76">
        <v>29.8</v>
      </c>
      <c r="H33" s="76">
        <v>34.5</v>
      </c>
      <c r="I33" s="76">
        <v>22.2</v>
      </c>
      <c r="J33" s="74">
        <v>7748</v>
      </c>
      <c r="K33" s="68"/>
      <c r="L33" s="24"/>
      <c r="M33" s="30"/>
    </row>
    <row r="34" spans="1:13" s="23" customFormat="1" ht="12.5" x14ac:dyDescent="0.25">
      <c r="A34" s="68"/>
      <c r="B34" s="119" t="s">
        <v>620</v>
      </c>
      <c r="C34" s="119"/>
      <c r="D34" s="77">
        <v>2022</v>
      </c>
      <c r="E34" s="76">
        <v>2.9</v>
      </c>
      <c r="F34" s="76">
        <v>10.5</v>
      </c>
      <c r="G34" s="76">
        <v>29.7</v>
      </c>
      <c r="H34" s="76">
        <v>34.5</v>
      </c>
      <c r="I34" s="76">
        <v>22.4</v>
      </c>
      <c r="J34" s="74">
        <v>7789</v>
      </c>
      <c r="K34" s="68"/>
      <c r="L34" s="24"/>
      <c r="M34" s="30"/>
    </row>
    <row r="35" spans="1:13" s="23" customFormat="1" ht="12.5" x14ac:dyDescent="0.25">
      <c r="A35" s="68"/>
      <c r="B35" s="116" t="s">
        <v>124</v>
      </c>
      <c r="C35" s="117"/>
      <c r="D35" s="117"/>
      <c r="E35" s="117"/>
      <c r="F35" s="117"/>
      <c r="G35" s="117"/>
      <c r="H35" s="117"/>
      <c r="I35" s="117"/>
      <c r="J35" s="118"/>
      <c r="K35" s="68"/>
      <c r="L35" s="24"/>
      <c r="M35" s="30"/>
    </row>
    <row r="36" spans="1:13" s="23" customFormat="1" ht="12.5" x14ac:dyDescent="0.25">
      <c r="A36" s="68"/>
      <c r="B36" s="119" t="s">
        <v>620</v>
      </c>
      <c r="C36" s="119"/>
      <c r="D36" s="77">
        <v>2024</v>
      </c>
      <c r="E36" s="76">
        <v>0.8</v>
      </c>
      <c r="F36" s="76">
        <v>4.2</v>
      </c>
      <c r="G36" s="76">
        <v>17.600000000000001</v>
      </c>
      <c r="H36" s="76">
        <v>37.5</v>
      </c>
      <c r="I36" s="76">
        <v>39.9</v>
      </c>
      <c r="J36" s="74">
        <v>7941</v>
      </c>
      <c r="K36" s="68"/>
      <c r="L36" s="24"/>
      <c r="M36" s="30"/>
    </row>
    <row r="37" spans="1:13" s="23" customFormat="1" ht="12.5" x14ac:dyDescent="0.25">
      <c r="A37" s="68"/>
      <c r="B37" s="119" t="s">
        <v>620</v>
      </c>
      <c r="C37" s="119"/>
      <c r="D37" s="77">
        <v>2023</v>
      </c>
      <c r="E37" s="76">
        <v>1</v>
      </c>
      <c r="F37" s="76">
        <v>3.6</v>
      </c>
      <c r="G37" s="76">
        <v>17</v>
      </c>
      <c r="H37" s="76">
        <v>36.299999999999997</v>
      </c>
      <c r="I37" s="76">
        <v>42.2</v>
      </c>
      <c r="J37" s="74">
        <v>7730</v>
      </c>
      <c r="K37" s="68"/>
      <c r="L37" s="24"/>
      <c r="M37" s="30"/>
    </row>
    <row r="38" spans="1:13" s="23" customFormat="1" ht="12.5" x14ac:dyDescent="0.25">
      <c r="A38" s="68"/>
      <c r="B38" s="119" t="s">
        <v>620</v>
      </c>
      <c r="C38" s="119"/>
      <c r="D38" s="77">
        <v>2022</v>
      </c>
      <c r="E38" s="76">
        <v>1</v>
      </c>
      <c r="F38" s="76">
        <v>3.5</v>
      </c>
      <c r="G38" s="76">
        <v>17.3</v>
      </c>
      <c r="H38" s="76">
        <v>35.299999999999997</v>
      </c>
      <c r="I38" s="76">
        <v>43</v>
      </c>
      <c r="J38" s="74">
        <v>7767</v>
      </c>
      <c r="K38" s="68"/>
      <c r="L38" s="24"/>
      <c r="M38" s="30"/>
    </row>
    <row r="39" spans="1:13" s="23" customFormat="1" ht="12.5" x14ac:dyDescent="0.25">
      <c r="A39" s="68"/>
      <c r="B39" s="116" t="s">
        <v>125</v>
      </c>
      <c r="C39" s="117"/>
      <c r="D39" s="117"/>
      <c r="E39" s="117"/>
      <c r="F39" s="117"/>
      <c r="G39" s="117"/>
      <c r="H39" s="117"/>
      <c r="I39" s="117"/>
      <c r="J39" s="118"/>
      <c r="K39" s="68"/>
      <c r="L39" s="24"/>
      <c r="M39" s="30"/>
    </row>
    <row r="40" spans="1:13" s="23" customFormat="1" ht="12.5" x14ac:dyDescent="0.25">
      <c r="A40" s="68"/>
      <c r="B40" s="119" t="s">
        <v>620</v>
      </c>
      <c r="C40" s="119"/>
      <c r="D40" s="77">
        <v>2024</v>
      </c>
      <c r="E40" s="76">
        <v>0.2</v>
      </c>
      <c r="F40" s="76">
        <v>4.3</v>
      </c>
      <c r="G40" s="76">
        <v>15.3</v>
      </c>
      <c r="H40" s="76">
        <v>29.8</v>
      </c>
      <c r="I40" s="76">
        <v>50.4</v>
      </c>
      <c r="J40" s="74">
        <v>7981</v>
      </c>
      <c r="K40" s="68"/>
      <c r="L40" s="24"/>
      <c r="M40" s="30"/>
    </row>
    <row r="41" spans="1:13" s="23" customFormat="1" ht="12.5" x14ac:dyDescent="0.25">
      <c r="A41" s="68"/>
      <c r="B41" s="119" t="s">
        <v>620</v>
      </c>
      <c r="C41" s="119"/>
      <c r="D41" s="77">
        <v>2023</v>
      </c>
      <c r="E41" s="76">
        <v>0.2</v>
      </c>
      <c r="F41" s="76">
        <v>4.5</v>
      </c>
      <c r="G41" s="76">
        <v>15</v>
      </c>
      <c r="H41" s="76">
        <v>29.4</v>
      </c>
      <c r="I41" s="76">
        <v>50.9</v>
      </c>
      <c r="J41" s="74">
        <v>7763</v>
      </c>
      <c r="K41" s="68"/>
      <c r="L41" s="24"/>
      <c r="M41" s="30"/>
    </row>
    <row r="42" spans="1:13" s="23" customFormat="1" ht="12.5" x14ac:dyDescent="0.25">
      <c r="A42" s="68"/>
      <c r="B42" s="119" t="s">
        <v>620</v>
      </c>
      <c r="C42" s="119"/>
      <c r="D42" s="77">
        <v>2022</v>
      </c>
      <c r="E42" s="76">
        <v>0.3</v>
      </c>
      <c r="F42" s="76">
        <v>4.5</v>
      </c>
      <c r="G42" s="76">
        <v>15.5</v>
      </c>
      <c r="H42" s="76">
        <v>30.2</v>
      </c>
      <c r="I42" s="76">
        <v>49.5</v>
      </c>
      <c r="J42" s="74">
        <v>7793</v>
      </c>
      <c r="K42" s="68"/>
      <c r="L42" s="24"/>
      <c r="M42" s="30"/>
    </row>
    <row r="43" spans="1:13" s="23" customFormat="1" ht="12.5" x14ac:dyDescent="0.25">
      <c r="A43" s="68"/>
      <c r="B43" s="116" t="s">
        <v>126</v>
      </c>
      <c r="C43" s="117"/>
      <c r="D43" s="117"/>
      <c r="E43" s="117"/>
      <c r="F43" s="117"/>
      <c r="G43" s="117"/>
      <c r="H43" s="117"/>
      <c r="I43" s="117"/>
      <c r="J43" s="118"/>
      <c r="K43" s="68"/>
      <c r="L43" s="24"/>
      <c r="M43" s="30"/>
    </row>
    <row r="44" spans="1:13" s="23" customFormat="1" ht="12.5" x14ac:dyDescent="0.25">
      <c r="A44" s="68"/>
      <c r="B44" s="119" t="s">
        <v>620</v>
      </c>
      <c r="C44" s="119"/>
      <c r="D44" s="77">
        <v>2024</v>
      </c>
      <c r="E44" s="76">
        <v>2.2999999999999998</v>
      </c>
      <c r="F44" s="76">
        <v>7.1</v>
      </c>
      <c r="G44" s="76">
        <v>15.7</v>
      </c>
      <c r="H44" s="76">
        <v>23.6</v>
      </c>
      <c r="I44" s="76">
        <v>51.4</v>
      </c>
      <c r="J44" s="74">
        <v>7976</v>
      </c>
      <c r="K44" s="68"/>
      <c r="L44" s="24"/>
      <c r="M44" s="30"/>
    </row>
    <row r="45" spans="1:13" s="23" customFormat="1" ht="12.5" x14ac:dyDescent="0.25">
      <c r="A45" s="68"/>
      <c r="B45" s="119" t="s">
        <v>620</v>
      </c>
      <c r="C45" s="119"/>
      <c r="D45" s="77">
        <v>2023</v>
      </c>
      <c r="E45" s="76">
        <v>2.1</v>
      </c>
      <c r="F45" s="76">
        <v>7.4</v>
      </c>
      <c r="G45" s="76">
        <v>16.100000000000001</v>
      </c>
      <c r="H45" s="76">
        <v>24.5</v>
      </c>
      <c r="I45" s="76">
        <v>49.9</v>
      </c>
      <c r="J45" s="74">
        <v>7759</v>
      </c>
      <c r="K45" s="68"/>
      <c r="L45" s="24"/>
      <c r="M45" s="30"/>
    </row>
    <row r="46" spans="1:13" s="23" customFormat="1" ht="12.5" x14ac:dyDescent="0.25">
      <c r="A46" s="68"/>
      <c r="B46" s="119" t="s">
        <v>620</v>
      </c>
      <c r="C46" s="119"/>
      <c r="D46" s="77">
        <v>2022</v>
      </c>
      <c r="E46" s="76">
        <v>2.4</v>
      </c>
      <c r="F46" s="76">
        <v>7.7</v>
      </c>
      <c r="G46" s="76">
        <v>16.600000000000001</v>
      </c>
      <c r="H46" s="76">
        <v>23.2</v>
      </c>
      <c r="I46" s="76">
        <v>50.1</v>
      </c>
      <c r="J46" s="74">
        <v>7795</v>
      </c>
      <c r="K46" s="68"/>
      <c r="L46" s="24"/>
      <c r="M46" s="30"/>
    </row>
    <row r="47" spans="1:13" s="23" customFormat="1" ht="12.5" x14ac:dyDescent="0.25">
      <c r="A47" s="68"/>
      <c r="B47" s="116" t="s">
        <v>127</v>
      </c>
      <c r="C47" s="117"/>
      <c r="D47" s="117"/>
      <c r="E47" s="117"/>
      <c r="F47" s="117"/>
      <c r="G47" s="117"/>
      <c r="H47" s="117"/>
      <c r="I47" s="117"/>
      <c r="J47" s="118"/>
      <c r="K47" s="68"/>
      <c r="L47" s="24"/>
      <c r="M47" s="30"/>
    </row>
    <row r="48" spans="1:13" s="23" customFormat="1" ht="12.5" x14ac:dyDescent="0.25">
      <c r="A48" s="68"/>
      <c r="B48" s="119" t="s">
        <v>620</v>
      </c>
      <c r="C48" s="119"/>
      <c r="D48" s="77">
        <v>2024</v>
      </c>
      <c r="E48" s="76">
        <v>7.3</v>
      </c>
      <c r="F48" s="76">
        <v>9.8000000000000007</v>
      </c>
      <c r="G48" s="76">
        <v>19.600000000000001</v>
      </c>
      <c r="H48" s="76">
        <v>22.2</v>
      </c>
      <c r="I48" s="76">
        <v>41.1</v>
      </c>
      <c r="J48" s="74">
        <v>7970</v>
      </c>
      <c r="K48" s="68"/>
      <c r="L48" s="24"/>
      <c r="M48" s="30"/>
    </row>
    <row r="49" spans="1:13" s="23" customFormat="1" ht="12.5" x14ac:dyDescent="0.25">
      <c r="A49" s="68"/>
      <c r="B49" s="119" t="s">
        <v>620</v>
      </c>
      <c r="C49" s="119"/>
      <c r="D49" s="77">
        <v>2023</v>
      </c>
      <c r="E49" s="76">
        <v>7.4</v>
      </c>
      <c r="F49" s="76">
        <v>9.9</v>
      </c>
      <c r="G49" s="76">
        <v>19.2</v>
      </c>
      <c r="H49" s="76">
        <v>22.5</v>
      </c>
      <c r="I49" s="76">
        <v>40.9</v>
      </c>
      <c r="J49" s="74">
        <v>7748</v>
      </c>
      <c r="K49" s="68"/>
      <c r="L49" s="24"/>
      <c r="M49" s="30"/>
    </row>
    <row r="50" spans="1:13" s="23" customFormat="1" ht="12.5" x14ac:dyDescent="0.25">
      <c r="A50" s="68"/>
      <c r="B50" s="119" t="s">
        <v>620</v>
      </c>
      <c r="C50" s="119"/>
      <c r="D50" s="77">
        <v>2022</v>
      </c>
      <c r="E50" s="76">
        <v>7.4</v>
      </c>
      <c r="F50" s="76">
        <v>10.5</v>
      </c>
      <c r="G50" s="76">
        <v>19.399999999999999</v>
      </c>
      <c r="H50" s="76">
        <v>22.6</v>
      </c>
      <c r="I50" s="76">
        <v>40</v>
      </c>
      <c r="J50" s="74">
        <v>7781</v>
      </c>
      <c r="K50" s="68"/>
      <c r="L50" s="24"/>
      <c r="M50" s="30"/>
    </row>
    <row r="51" spans="1:13" s="23" customFormat="1" ht="12.5" x14ac:dyDescent="0.25">
      <c r="A51" s="68"/>
      <c r="B51" s="116" t="s">
        <v>128</v>
      </c>
      <c r="C51" s="117"/>
      <c r="D51" s="117"/>
      <c r="E51" s="117"/>
      <c r="F51" s="117"/>
      <c r="G51" s="117"/>
      <c r="H51" s="117"/>
      <c r="I51" s="117"/>
      <c r="J51" s="118"/>
      <c r="K51" s="68"/>
      <c r="L51" s="24"/>
      <c r="M51" s="30"/>
    </row>
    <row r="52" spans="1:13" s="23" customFormat="1" ht="12.5" x14ac:dyDescent="0.25">
      <c r="A52" s="68"/>
      <c r="B52" s="119" t="s">
        <v>620</v>
      </c>
      <c r="C52" s="119"/>
      <c r="D52" s="77">
        <v>2024</v>
      </c>
      <c r="E52" s="76">
        <v>0.2</v>
      </c>
      <c r="F52" s="76">
        <v>2.6</v>
      </c>
      <c r="G52" s="76">
        <v>16.399999999999999</v>
      </c>
      <c r="H52" s="76">
        <v>42.4</v>
      </c>
      <c r="I52" s="76">
        <v>38.4</v>
      </c>
      <c r="J52" s="74">
        <v>7959</v>
      </c>
      <c r="K52" s="68"/>
      <c r="L52" s="24"/>
      <c r="M52" s="30"/>
    </row>
    <row r="53" spans="1:13" s="23" customFormat="1" ht="12.5" x14ac:dyDescent="0.25">
      <c r="A53" s="68"/>
      <c r="B53" s="119" t="s">
        <v>620</v>
      </c>
      <c r="C53" s="119"/>
      <c r="D53" s="77">
        <v>2023</v>
      </c>
      <c r="E53" s="76">
        <v>0.2</v>
      </c>
      <c r="F53" s="76">
        <v>2.5</v>
      </c>
      <c r="G53" s="76">
        <v>16.7</v>
      </c>
      <c r="H53" s="76">
        <v>41.7</v>
      </c>
      <c r="I53" s="76">
        <v>38.9</v>
      </c>
      <c r="J53" s="74">
        <v>7750</v>
      </c>
      <c r="K53" s="68"/>
      <c r="L53" s="24"/>
      <c r="M53" s="30"/>
    </row>
    <row r="54" spans="1:13" s="23" customFormat="1" ht="12.5" x14ac:dyDescent="0.25">
      <c r="A54" s="68"/>
      <c r="B54" s="119" t="s">
        <v>620</v>
      </c>
      <c r="C54" s="119"/>
      <c r="D54" s="77">
        <v>2022</v>
      </c>
      <c r="E54" s="76">
        <v>0.3</v>
      </c>
      <c r="F54" s="76">
        <v>2.5</v>
      </c>
      <c r="G54" s="76">
        <v>17</v>
      </c>
      <c r="H54" s="76">
        <v>43.5</v>
      </c>
      <c r="I54" s="76">
        <v>36.700000000000003</v>
      </c>
      <c r="J54" s="74">
        <v>7779</v>
      </c>
      <c r="K54" s="68"/>
      <c r="L54" s="24"/>
      <c r="M54" s="30"/>
    </row>
    <row r="55" spans="1:13" s="23" customFormat="1" ht="12.5" x14ac:dyDescent="0.25">
      <c r="A55" s="68"/>
      <c r="B55" s="116" t="s">
        <v>129</v>
      </c>
      <c r="C55" s="117"/>
      <c r="D55" s="117"/>
      <c r="E55" s="117"/>
      <c r="F55" s="117"/>
      <c r="G55" s="117"/>
      <c r="H55" s="117"/>
      <c r="I55" s="117"/>
      <c r="J55" s="118"/>
      <c r="K55" s="68"/>
      <c r="L55" s="24"/>
      <c r="M55" s="30"/>
    </row>
    <row r="56" spans="1:13" s="23" customFormat="1" ht="12.5" x14ac:dyDescent="0.25">
      <c r="A56" s="68"/>
      <c r="B56" s="119" t="s">
        <v>620</v>
      </c>
      <c r="C56" s="119"/>
      <c r="D56" s="77">
        <v>2024</v>
      </c>
      <c r="E56" s="76">
        <v>5.8</v>
      </c>
      <c r="F56" s="76">
        <v>11.9</v>
      </c>
      <c r="G56" s="76">
        <v>19.3</v>
      </c>
      <c r="H56" s="76">
        <v>30.2</v>
      </c>
      <c r="I56" s="76">
        <v>32.700000000000003</v>
      </c>
      <c r="J56" s="74">
        <v>7946</v>
      </c>
      <c r="K56" s="68"/>
      <c r="L56" s="24"/>
      <c r="M56" s="30"/>
    </row>
    <row r="57" spans="1:13" s="23" customFormat="1" ht="12.5" x14ac:dyDescent="0.25">
      <c r="A57" s="68"/>
      <c r="B57" s="119" t="s">
        <v>620</v>
      </c>
      <c r="C57" s="119"/>
      <c r="D57" s="77">
        <v>2023</v>
      </c>
      <c r="E57" s="76">
        <v>5.5</v>
      </c>
      <c r="F57" s="76">
        <v>12.4</v>
      </c>
      <c r="G57" s="76">
        <v>19.3</v>
      </c>
      <c r="H57" s="76">
        <v>28.8</v>
      </c>
      <c r="I57" s="76">
        <v>34</v>
      </c>
      <c r="J57" s="74">
        <v>7727</v>
      </c>
      <c r="K57" s="68"/>
      <c r="L57" s="24"/>
      <c r="M57" s="30"/>
    </row>
    <row r="58" spans="1:13" s="23" customFormat="1" ht="12.5" x14ac:dyDescent="0.25">
      <c r="A58" s="68"/>
      <c r="B58" s="119" t="s">
        <v>620</v>
      </c>
      <c r="C58" s="119"/>
      <c r="D58" s="77">
        <v>2022</v>
      </c>
      <c r="E58" s="76">
        <v>6.1</v>
      </c>
      <c r="F58" s="76">
        <v>12.7</v>
      </c>
      <c r="G58" s="76">
        <v>19.100000000000001</v>
      </c>
      <c r="H58" s="76">
        <v>29</v>
      </c>
      <c r="I58" s="76">
        <v>33.1</v>
      </c>
      <c r="J58" s="74">
        <v>7757</v>
      </c>
      <c r="K58" s="68"/>
      <c r="L58" s="24"/>
      <c r="M58" s="30"/>
    </row>
    <row r="59" spans="1:13" s="23" customFormat="1" ht="12.5" x14ac:dyDescent="0.25">
      <c r="A59" s="68"/>
      <c r="B59" s="116" t="s">
        <v>119</v>
      </c>
      <c r="C59" s="117"/>
      <c r="D59" s="117"/>
      <c r="E59" s="117"/>
      <c r="F59" s="117"/>
      <c r="G59" s="117"/>
      <c r="H59" s="117"/>
      <c r="I59" s="117"/>
      <c r="J59" s="118"/>
      <c r="K59" s="68"/>
      <c r="L59" s="24"/>
      <c r="M59" s="30"/>
    </row>
    <row r="60" spans="1:13" s="23" customFormat="1" ht="12.5" x14ac:dyDescent="0.25">
      <c r="A60" s="68"/>
      <c r="B60" s="119" t="s">
        <v>620</v>
      </c>
      <c r="C60" s="119"/>
      <c r="D60" s="77">
        <v>2024</v>
      </c>
      <c r="E60" s="76">
        <v>15.2</v>
      </c>
      <c r="F60" s="76">
        <v>22.8</v>
      </c>
      <c r="G60" s="76">
        <v>27.6</v>
      </c>
      <c r="H60" s="76">
        <v>20.9</v>
      </c>
      <c r="I60" s="76">
        <v>13.5</v>
      </c>
      <c r="J60" s="74">
        <v>7953</v>
      </c>
      <c r="K60" s="68"/>
      <c r="L60" s="24"/>
      <c r="M60" s="30"/>
    </row>
    <row r="61" spans="1:13" s="23" customFormat="1" ht="12.5" x14ac:dyDescent="0.25">
      <c r="A61" s="68"/>
      <c r="B61" s="119" t="s">
        <v>620</v>
      </c>
      <c r="C61" s="119"/>
      <c r="D61" s="77">
        <v>2023</v>
      </c>
      <c r="E61" s="76">
        <v>13</v>
      </c>
      <c r="F61" s="76">
        <v>20.100000000000001</v>
      </c>
      <c r="G61" s="76">
        <v>27.9</v>
      </c>
      <c r="H61" s="76">
        <v>22.9</v>
      </c>
      <c r="I61" s="76">
        <v>16.100000000000001</v>
      </c>
      <c r="J61" s="74">
        <v>7729</v>
      </c>
      <c r="K61" s="68"/>
      <c r="L61" s="24"/>
      <c r="M61" s="30"/>
    </row>
    <row r="62" spans="1:13" s="23" customFormat="1" ht="12.5" x14ac:dyDescent="0.25">
      <c r="A62" s="68"/>
      <c r="B62" s="119" t="s">
        <v>620</v>
      </c>
      <c r="C62" s="119"/>
      <c r="D62" s="77">
        <v>2022</v>
      </c>
      <c r="E62" s="76">
        <v>12.2</v>
      </c>
      <c r="F62" s="76">
        <v>18.399999999999999</v>
      </c>
      <c r="G62" s="76">
        <v>28</v>
      </c>
      <c r="H62" s="76">
        <v>23.6</v>
      </c>
      <c r="I62" s="76">
        <v>17.8</v>
      </c>
      <c r="J62" s="74">
        <v>7781</v>
      </c>
      <c r="K62" s="68"/>
      <c r="L62" s="24"/>
      <c r="M62" s="30"/>
    </row>
    <row r="63" spans="1:13" s="23" customFormat="1" ht="12.5" x14ac:dyDescent="0.25">
      <c r="A63" s="68"/>
      <c r="B63" s="116" t="s">
        <v>120</v>
      </c>
      <c r="C63" s="117"/>
      <c r="D63" s="117"/>
      <c r="E63" s="117"/>
      <c r="F63" s="117"/>
      <c r="G63" s="117"/>
      <c r="H63" s="117"/>
      <c r="I63" s="117"/>
      <c r="J63" s="118"/>
      <c r="K63" s="68"/>
      <c r="L63" s="24"/>
      <c r="M63" s="30"/>
    </row>
    <row r="64" spans="1:13" s="23" customFormat="1" ht="12.5" x14ac:dyDescent="0.25">
      <c r="A64" s="68"/>
      <c r="B64" s="119" t="s">
        <v>620</v>
      </c>
      <c r="C64" s="119"/>
      <c r="D64" s="77">
        <v>2024</v>
      </c>
      <c r="E64" s="76">
        <v>1.4</v>
      </c>
      <c r="F64" s="76">
        <v>15.3</v>
      </c>
      <c r="G64" s="76">
        <v>26.8</v>
      </c>
      <c r="H64" s="76">
        <v>33.6</v>
      </c>
      <c r="I64" s="76">
        <v>22.9</v>
      </c>
      <c r="J64" s="74">
        <v>7957</v>
      </c>
      <c r="K64" s="68"/>
      <c r="L64" s="24"/>
      <c r="M64" s="30"/>
    </row>
    <row r="65" spans="1:13" s="23" customFormat="1" ht="12.5" x14ac:dyDescent="0.25">
      <c r="A65" s="68"/>
      <c r="B65" s="119" t="s">
        <v>620</v>
      </c>
      <c r="C65" s="119"/>
      <c r="D65" s="77">
        <v>2023</v>
      </c>
      <c r="E65" s="76">
        <v>1.2</v>
      </c>
      <c r="F65" s="76">
        <v>12</v>
      </c>
      <c r="G65" s="76">
        <v>25.2</v>
      </c>
      <c r="H65" s="76">
        <v>34.200000000000003</v>
      </c>
      <c r="I65" s="76">
        <v>27.3</v>
      </c>
      <c r="J65" s="74">
        <v>7733</v>
      </c>
      <c r="K65" s="68"/>
      <c r="L65" s="24"/>
      <c r="M65" s="30"/>
    </row>
    <row r="66" spans="1:13" s="23" customFormat="1" ht="12.5" x14ac:dyDescent="0.25">
      <c r="A66" s="68"/>
      <c r="B66" s="119" t="s">
        <v>620</v>
      </c>
      <c r="C66" s="119"/>
      <c r="D66" s="77">
        <v>2022</v>
      </c>
      <c r="E66" s="76">
        <v>1</v>
      </c>
      <c r="F66" s="76">
        <v>10.3</v>
      </c>
      <c r="G66" s="76">
        <v>23.7</v>
      </c>
      <c r="H66" s="76">
        <v>35.700000000000003</v>
      </c>
      <c r="I66" s="76">
        <v>29.3</v>
      </c>
      <c r="J66" s="74">
        <v>7785</v>
      </c>
      <c r="K66" s="68"/>
      <c r="L66" s="24"/>
      <c r="M66" s="30"/>
    </row>
    <row r="67" spans="1:13" s="23" customFormat="1" ht="12.5" x14ac:dyDescent="0.25">
      <c r="A67" s="68"/>
      <c r="B67" s="116" t="s">
        <v>121</v>
      </c>
      <c r="C67" s="117"/>
      <c r="D67" s="117"/>
      <c r="E67" s="117"/>
      <c r="F67" s="117"/>
      <c r="G67" s="117"/>
      <c r="H67" s="117"/>
      <c r="I67" s="117"/>
      <c r="J67" s="118"/>
      <c r="K67" s="68"/>
      <c r="L67" s="24"/>
      <c r="M67" s="30"/>
    </row>
    <row r="68" spans="1:13" s="23" customFormat="1" ht="12.5" x14ac:dyDescent="0.25">
      <c r="A68" s="68"/>
      <c r="B68" s="119" t="s">
        <v>620</v>
      </c>
      <c r="C68" s="119"/>
      <c r="D68" s="77">
        <v>2024</v>
      </c>
      <c r="E68" s="76">
        <v>1.6</v>
      </c>
      <c r="F68" s="76">
        <v>19.399999999999999</v>
      </c>
      <c r="G68" s="76">
        <v>29.2</v>
      </c>
      <c r="H68" s="76">
        <v>31.2</v>
      </c>
      <c r="I68" s="76">
        <v>18.600000000000001</v>
      </c>
      <c r="J68" s="74">
        <v>7948</v>
      </c>
      <c r="K68" s="68"/>
      <c r="L68" s="24"/>
      <c r="M68" s="30"/>
    </row>
    <row r="69" spans="1:13" s="23" customFormat="1" ht="12.5" x14ac:dyDescent="0.25">
      <c r="A69" s="68"/>
      <c r="B69" s="119" t="s">
        <v>620</v>
      </c>
      <c r="C69" s="119"/>
      <c r="D69" s="77">
        <v>2023</v>
      </c>
      <c r="E69" s="76">
        <v>1.4</v>
      </c>
      <c r="F69" s="76">
        <v>15.8</v>
      </c>
      <c r="G69" s="76">
        <v>28.1</v>
      </c>
      <c r="H69" s="76">
        <v>32.799999999999997</v>
      </c>
      <c r="I69" s="76">
        <v>21.9</v>
      </c>
      <c r="J69" s="74">
        <v>7708</v>
      </c>
      <c r="K69" s="68"/>
      <c r="L69" s="24"/>
      <c r="M69" s="30"/>
    </row>
    <row r="70" spans="1:13" s="23" customFormat="1" ht="12.5" x14ac:dyDescent="0.25">
      <c r="A70" s="68"/>
      <c r="B70" s="119" t="s">
        <v>620</v>
      </c>
      <c r="C70" s="119"/>
      <c r="D70" s="77">
        <v>2022</v>
      </c>
      <c r="E70" s="76">
        <v>1.3</v>
      </c>
      <c r="F70" s="76">
        <v>13.4</v>
      </c>
      <c r="G70" s="76">
        <v>26.7</v>
      </c>
      <c r="H70" s="76">
        <v>34.799999999999997</v>
      </c>
      <c r="I70" s="76">
        <v>23.8</v>
      </c>
      <c r="J70" s="74">
        <v>7763</v>
      </c>
      <c r="K70" s="68"/>
      <c r="L70" s="24"/>
      <c r="M70" s="30"/>
    </row>
    <row r="71" spans="1:13" s="23" customFormat="1" ht="12.5" x14ac:dyDescent="0.25">
      <c r="A71" s="68"/>
      <c r="B71" s="68"/>
      <c r="C71" s="68"/>
      <c r="D71" s="68"/>
      <c r="E71" s="68"/>
      <c r="F71" s="68"/>
      <c r="G71" s="68"/>
      <c r="H71" s="68"/>
      <c r="I71" s="68"/>
      <c r="J71" s="68"/>
      <c r="K71" s="68"/>
      <c r="L71" s="24"/>
      <c r="M71" s="30"/>
    </row>
    <row r="72" spans="1:13" s="23" customFormat="1" ht="12.5" x14ac:dyDescent="0.25">
      <c r="A72" s="68"/>
      <c r="B72" s="68"/>
      <c r="C72" s="68"/>
      <c r="D72" s="68"/>
      <c r="E72" s="120" t="s">
        <v>529</v>
      </c>
      <c r="F72" s="120"/>
      <c r="G72" s="120"/>
      <c r="H72" s="120"/>
      <c r="I72" s="120"/>
      <c r="J72" s="68"/>
      <c r="K72" s="68"/>
      <c r="L72" s="24"/>
      <c r="M72" s="30"/>
    </row>
    <row r="73" spans="1:13" s="23" customFormat="1" ht="29" customHeight="1" x14ac:dyDescent="0.3">
      <c r="A73" s="68"/>
      <c r="B73" s="115" t="s">
        <v>130</v>
      </c>
      <c r="C73" s="115"/>
      <c r="D73" s="71" t="s">
        <v>530</v>
      </c>
      <c r="E73" s="71" t="s">
        <v>113</v>
      </c>
      <c r="F73" s="71" t="s">
        <v>114</v>
      </c>
      <c r="G73" s="71" t="s">
        <v>115</v>
      </c>
      <c r="H73" s="71" t="s">
        <v>116</v>
      </c>
      <c r="I73" s="71" t="s">
        <v>117</v>
      </c>
      <c r="J73" s="71" t="s">
        <v>30</v>
      </c>
      <c r="K73" s="68"/>
      <c r="L73" s="24"/>
      <c r="M73" s="30"/>
    </row>
    <row r="74" spans="1:13" s="23" customFormat="1" ht="12.5" x14ac:dyDescent="0.25">
      <c r="A74" s="68"/>
      <c r="B74" s="116" t="s">
        <v>131</v>
      </c>
      <c r="C74" s="117"/>
      <c r="D74" s="117"/>
      <c r="E74" s="117"/>
      <c r="F74" s="117"/>
      <c r="G74" s="117"/>
      <c r="H74" s="117"/>
      <c r="I74" s="117"/>
      <c r="J74" s="118"/>
      <c r="K74" s="68"/>
      <c r="L74" s="24"/>
      <c r="M74" s="30"/>
    </row>
    <row r="75" spans="1:13" s="23" customFormat="1" ht="12.5" x14ac:dyDescent="0.25">
      <c r="A75" s="68"/>
      <c r="B75" s="119" t="s">
        <v>620</v>
      </c>
      <c r="C75" s="119"/>
      <c r="D75" s="77">
        <v>2024</v>
      </c>
      <c r="E75" s="76">
        <v>0.3</v>
      </c>
      <c r="F75" s="76">
        <v>2.6</v>
      </c>
      <c r="G75" s="76">
        <v>15.4</v>
      </c>
      <c r="H75" s="76">
        <v>40.799999999999997</v>
      </c>
      <c r="I75" s="76">
        <v>41</v>
      </c>
      <c r="J75" s="74">
        <v>7955</v>
      </c>
      <c r="K75" s="68"/>
      <c r="L75" s="24"/>
      <c r="M75" s="30"/>
    </row>
    <row r="76" spans="1:13" s="23" customFormat="1" ht="12.5" x14ac:dyDescent="0.25">
      <c r="A76" s="68"/>
      <c r="B76" s="119" t="s">
        <v>620</v>
      </c>
      <c r="C76" s="119"/>
      <c r="D76" s="77">
        <v>2023</v>
      </c>
      <c r="E76" s="76">
        <v>0.4</v>
      </c>
      <c r="F76" s="76">
        <v>3.2</v>
      </c>
      <c r="G76" s="76">
        <v>15.3</v>
      </c>
      <c r="H76" s="76">
        <v>42.2</v>
      </c>
      <c r="I76" s="76">
        <v>39</v>
      </c>
      <c r="J76" s="74">
        <v>7735</v>
      </c>
      <c r="K76" s="68"/>
      <c r="L76" s="24"/>
      <c r="M76" s="30"/>
    </row>
    <row r="77" spans="1:13" s="23" customFormat="1" ht="12.5" x14ac:dyDescent="0.25">
      <c r="A77" s="68"/>
      <c r="B77" s="119" t="s">
        <v>620</v>
      </c>
      <c r="C77" s="119"/>
      <c r="D77" s="77">
        <v>2022</v>
      </c>
      <c r="E77" s="76">
        <v>0.3</v>
      </c>
      <c r="F77" s="76">
        <v>3.2</v>
      </c>
      <c r="G77" s="76">
        <v>16.600000000000001</v>
      </c>
      <c r="H77" s="76">
        <v>42.2</v>
      </c>
      <c r="I77" s="76">
        <v>37.700000000000003</v>
      </c>
      <c r="J77" s="74">
        <v>7774</v>
      </c>
      <c r="K77" s="68"/>
      <c r="L77" s="24"/>
      <c r="M77" s="30"/>
    </row>
    <row r="78" spans="1:13" s="23" customFormat="1" ht="12.5" x14ac:dyDescent="0.25">
      <c r="A78" s="68"/>
      <c r="B78" s="116" t="s">
        <v>132</v>
      </c>
      <c r="C78" s="117"/>
      <c r="D78" s="117"/>
      <c r="E78" s="117"/>
      <c r="F78" s="117"/>
      <c r="G78" s="117"/>
      <c r="H78" s="117"/>
      <c r="I78" s="117"/>
      <c r="J78" s="118"/>
      <c r="K78" s="68"/>
      <c r="L78" s="24"/>
      <c r="M78" s="30"/>
    </row>
    <row r="79" spans="1:13" s="23" customFormat="1" ht="12.75" customHeight="1" x14ac:dyDescent="0.25">
      <c r="A79" s="68"/>
      <c r="B79" s="119" t="s">
        <v>620</v>
      </c>
      <c r="C79" s="119"/>
      <c r="D79" s="77">
        <v>2024</v>
      </c>
      <c r="E79" s="76">
        <v>0.7</v>
      </c>
      <c r="F79" s="76">
        <v>11.5</v>
      </c>
      <c r="G79" s="76">
        <v>30</v>
      </c>
      <c r="H79" s="76">
        <v>37.700000000000003</v>
      </c>
      <c r="I79" s="76">
        <v>20.2</v>
      </c>
      <c r="J79" s="74">
        <v>7928</v>
      </c>
      <c r="K79" s="68"/>
      <c r="L79" s="24"/>
      <c r="M79" s="30"/>
    </row>
    <row r="80" spans="1:13" s="23" customFormat="1" ht="12.75" customHeight="1" x14ac:dyDescent="0.25">
      <c r="A80" s="68"/>
      <c r="B80" s="119" t="s">
        <v>620</v>
      </c>
      <c r="C80" s="119"/>
      <c r="D80" s="77">
        <v>2023</v>
      </c>
      <c r="E80" s="76">
        <v>0.7</v>
      </c>
      <c r="F80" s="76">
        <v>12.7</v>
      </c>
      <c r="G80" s="76">
        <v>31.1</v>
      </c>
      <c r="H80" s="76">
        <v>36.799999999999997</v>
      </c>
      <c r="I80" s="76">
        <v>18.7</v>
      </c>
      <c r="J80" s="74">
        <v>7714</v>
      </c>
      <c r="K80" s="68"/>
      <c r="L80" s="24"/>
      <c r="M80" s="30"/>
    </row>
    <row r="81" spans="1:13" s="23" customFormat="1" ht="12.75" customHeight="1" x14ac:dyDescent="0.25">
      <c r="A81" s="68"/>
      <c r="B81" s="119" t="s">
        <v>620</v>
      </c>
      <c r="C81" s="119"/>
      <c r="D81" s="77">
        <v>2022</v>
      </c>
      <c r="E81" s="76">
        <v>0.7</v>
      </c>
      <c r="F81" s="76">
        <v>11.4</v>
      </c>
      <c r="G81" s="76">
        <v>31.2</v>
      </c>
      <c r="H81" s="76">
        <v>38</v>
      </c>
      <c r="I81" s="76">
        <v>18.7</v>
      </c>
      <c r="J81" s="74">
        <v>7747</v>
      </c>
      <c r="K81" s="68"/>
      <c r="L81" s="24"/>
      <c r="M81" s="30"/>
    </row>
    <row r="82" spans="1:13" s="23" customFormat="1" ht="12.75" customHeight="1" x14ac:dyDescent="0.25">
      <c r="A82" s="68"/>
      <c r="B82" s="116" t="s">
        <v>133</v>
      </c>
      <c r="C82" s="117"/>
      <c r="D82" s="117"/>
      <c r="E82" s="117"/>
      <c r="F82" s="117"/>
      <c r="G82" s="117"/>
      <c r="H82" s="117"/>
      <c r="I82" s="117"/>
      <c r="J82" s="118"/>
      <c r="K82" s="68"/>
      <c r="L82" s="24"/>
      <c r="M82" s="30"/>
    </row>
    <row r="83" spans="1:13" s="23" customFormat="1" ht="12.75" customHeight="1" x14ac:dyDescent="0.25">
      <c r="A83" s="68"/>
      <c r="B83" s="119" t="s">
        <v>620</v>
      </c>
      <c r="C83" s="119"/>
      <c r="D83" s="77">
        <v>2024</v>
      </c>
      <c r="E83" s="76">
        <v>0.8</v>
      </c>
      <c r="F83" s="76">
        <v>16.5</v>
      </c>
      <c r="G83" s="76">
        <v>30.6</v>
      </c>
      <c r="H83" s="76">
        <v>32</v>
      </c>
      <c r="I83" s="76">
        <v>20.2</v>
      </c>
      <c r="J83" s="74">
        <v>7909</v>
      </c>
      <c r="K83" s="68"/>
      <c r="L83" s="24"/>
      <c r="M83" s="30"/>
    </row>
    <row r="84" spans="1:13" s="23" customFormat="1" ht="12.75" customHeight="1" x14ac:dyDescent="0.25">
      <c r="A84" s="68"/>
      <c r="B84" s="119" t="s">
        <v>620</v>
      </c>
      <c r="C84" s="119"/>
      <c r="D84" s="77">
        <v>2023</v>
      </c>
      <c r="E84" s="76">
        <v>0.7</v>
      </c>
      <c r="F84" s="76">
        <v>17.399999999999999</v>
      </c>
      <c r="G84" s="76">
        <v>30.2</v>
      </c>
      <c r="H84" s="76">
        <v>32.299999999999997</v>
      </c>
      <c r="I84" s="76">
        <v>19.399999999999999</v>
      </c>
      <c r="J84" s="74">
        <v>7693</v>
      </c>
      <c r="K84" s="68"/>
      <c r="L84" s="24"/>
      <c r="M84" s="30"/>
    </row>
    <row r="85" spans="1:13" s="23" customFormat="1" ht="12.75" customHeight="1" x14ac:dyDescent="0.25">
      <c r="A85" s="68"/>
      <c r="B85" s="119" t="s">
        <v>620</v>
      </c>
      <c r="C85" s="119"/>
      <c r="D85" s="77">
        <v>2022</v>
      </c>
      <c r="E85" s="76">
        <v>0.8</v>
      </c>
      <c r="F85" s="76">
        <v>15.3</v>
      </c>
      <c r="G85" s="76">
        <v>29.9</v>
      </c>
      <c r="H85" s="76">
        <v>33.1</v>
      </c>
      <c r="I85" s="76">
        <v>20.9</v>
      </c>
      <c r="J85" s="74">
        <v>7734</v>
      </c>
      <c r="K85" s="68"/>
      <c r="L85" s="24"/>
      <c r="M85" s="30"/>
    </row>
    <row r="86" spans="1:13" s="23" customFormat="1" ht="12.75" customHeight="1" x14ac:dyDescent="0.25">
      <c r="A86" s="68"/>
      <c r="B86" s="116" t="s">
        <v>134</v>
      </c>
      <c r="C86" s="117"/>
      <c r="D86" s="117"/>
      <c r="E86" s="117"/>
      <c r="F86" s="117"/>
      <c r="G86" s="117"/>
      <c r="H86" s="117"/>
      <c r="I86" s="117"/>
      <c r="J86" s="118"/>
      <c r="K86" s="68"/>
      <c r="L86" s="24"/>
      <c r="M86" s="30"/>
    </row>
    <row r="87" spans="1:13" s="23" customFormat="1" ht="12.75" customHeight="1" x14ac:dyDescent="0.25">
      <c r="A87" s="68"/>
      <c r="B87" s="119" t="s">
        <v>620</v>
      </c>
      <c r="C87" s="119"/>
      <c r="D87" s="77">
        <v>2024</v>
      </c>
      <c r="E87" s="76">
        <v>14.4</v>
      </c>
      <c r="F87" s="76">
        <v>46</v>
      </c>
      <c r="G87" s="76">
        <v>19.8</v>
      </c>
      <c r="H87" s="76">
        <v>9.9</v>
      </c>
      <c r="I87" s="76">
        <v>9.9</v>
      </c>
      <c r="J87" s="74">
        <v>7941</v>
      </c>
      <c r="K87" s="68"/>
      <c r="L87" s="24"/>
      <c r="M87" s="30"/>
    </row>
    <row r="88" spans="1:13" s="23" customFormat="1" ht="12.75" customHeight="1" x14ac:dyDescent="0.25">
      <c r="A88" s="68"/>
      <c r="B88" s="119" t="s">
        <v>620</v>
      </c>
      <c r="C88" s="119"/>
      <c r="D88" s="77">
        <v>2023</v>
      </c>
      <c r="E88" s="76">
        <v>12.2</v>
      </c>
      <c r="F88" s="76">
        <v>49.1</v>
      </c>
      <c r="G88" s="76">
        <v>19.5</v>
      </c>
      <c r="H88" s="76">
        <v>9.6</v>
      </c>
      <c r="I88" s="76">
        <v>9.6</v>
      </c>
      <c r="J88" s="74">
        <v>7724</v>
      </c>
      <c r="K88" s="68"/>
      <c r="L88" s="24"/>
      <c r="M88" s="30"/>
    </row>
    <row r="89" spans="1:13" s="23" customFormat="1" ht="12.75" customHeight="1" x14ac:dyDescent="0.25">
      <c r="A89" s="68"/>
      <c r="B89" s="119" t="s">
        <v>620</v>
      </c>
      <c r="C89" s="119"/>
      <c r="D89" s="77">
        <v>2022</v>
      </c>
      <c r="E89" s="76">
        <v>11.5</v>
      </c>
      <c r="F89" s="76">
        <v>47.9</v>
      </c>
      <c r="G89" s="76">
        <v>19.7</v>
      </c>
      <c r="H89" s="76">
        <v>10.199999999999999</v>
      </c>
      <c r="I89" s="76">
        <v>10.7</v>
      </c>
      <c r="J89" s="74">
        <v>7764</v>
      </c>
      <c r="K89" s="68"/>
      <c r="L89" s="24"/>
      <c r="M89" s="30"/>
    </row>
    <row r="90" spans="1:13" s="23" customFormat="1" ht="12.75" customHeight="1" x14ac:dyDescent="0.25">
      <c r="A90" s="68"/>
      <c r="B90" s="116" t="s">
        <v>135</v>
      </c>
      <c r="C90" s="117"/>
      <c r="D90" s="117"/>
      <c r="E90" s="117"/>
      <c r="F90" s="117"/>
      <c r="G90" s="117"/>
      <c r="H90" s="117"/>
      <c r="I90" s="117"/>
      <c r="J90" s="118"/>
      <c r="K90" s="68"/>
      <c r="L90" s="24"/>
      <c r="M90" s="30"/>
    </row>
    <row r="91" spans="1:13" s="23" customFormat="1" ht="12.75" customHeight="1" x14ac:dyDescent="0.25">
      <c r="A91" s="68"/>
      <c r="B91" s="119" t="s">
        <v>620</v>
      </c>
      <c r="C91" s="119"/>
      <c r="D91" s="77">
        <v>2024</v>
      </c>
      <c r="E91" s="76">
        <v>0.3</v>
      </c>
      <c r="F91" s="76">
        <v>5.3</v>
      </c>
      <c r="G91" s="76">
        <v>18.600000000000001</v>
      </c>
      <c r="H91" s="76">
        <v>34</v>
      </c>
      <c r="I91" s="76">
        <v>41.8</v>
      </c>
      <c r="J91" s="74">
        <v>7913</v>
      </c>
      <c r="K91" s="68"/>
      <c r="L91" s="24"/>
      <c r="M91" s="30"/>
    </row>
    <row r="92" spans="1:13" s="23" customFormat="1" ht="12.75" customHeight="1" x14ac:dyDescent="0.25">
      <c r="A92" s="68"/>
      <c r="B92" s="119" t="s">
        <v>620</v>
      </c>
      <c r="C92" s="119"/>
      <c r="D92" s="77">
        <v>2023</v>
      </c>
      <c r="E92" s="76">
        <v>0.3</v>
      </c>
      <c r="F92" s="76">
        <v>6.3</v>
      </c>
      <c r="G92" s="76">
        <v>19.600000000000001</v>
      </c>
      <c r="H92" s="76">
        <v>36.4</v>
      </c>
      <c r="I92" s="76">
        <v>37.5</v>
      </c>
      <c r="J92" s="74">
        <v>7700</v>
      </c>
      <c r="K92" s="68"/>
      <c r="L92" s="24"/>
      <c r="M92" s="30"/>
    </row>
    <row r="93" spans="1:13" s="23" customFormat="1" ht="12.75" customHeight="1" x14ac:dyDescent="0.25">
      <c r="A93" s="68"/>
      <c r="B93" s="119" t="s">
        <v>620</v>
      </c>
      <c r="C93" s="119"/>
      <c r="D93" s="77">
        <v>2022</v>
      </c>
      <c r="E93" s="76">
        <v>0.5</v>
      </c>
      <c r="F93" s="76">
        <v>7.6</v>
      </c>
      <c r="G93" s="76">
        <v>20.6</v>
      </c>
      <c r="H93" s="76">
        <v>34.299999999999997</v>
      </c>
      <c r="I93" s="76">
        <v>37.1</v>
      </c>
      <c r="J93" s="74">
        <v>7733</v>
      </c>
      <c r="K93" s="68"/>
      <c r="L93" s="24"/>
      <c r="M93" s="30"/>
    </row>
    <row r="94" spans="1:13" s="23" customFormat="1" ht="12.75" customHeight="1" x14ac:dyDescent="0.25">
      <c r="A94" s="68"/>
      <c r="B94" s="116" t="s">
        <v>136</v>
      </c>
      <c r="C94" s="117"/>
      <c r="D94" s="117"/>
      <c r="E94" s="117"/>
      <c r="F94" s="117"/>
      <c r="G94" s="117"/>
      <c r="H94" s="117"/>
      <c r="I94" s="117"/>
      <c r="J94" s="118"/>
      <c r="K94" s="68"/>
      <c r="L94" s="24"/>
      <c r="M94" s="30"/>
    </row>
    <row r="95" spans="1:13" s="23" customFormat="1" ht="12.75" customHeight="1" x14ac:dyDescent="0.25">
      <c r="A95" s="68"/>
      <c r="B95" s="119" t="s">
        <v>620</v>
      </c>
      <c r="C95" s="119"/>
      <c r="D95" s="77">
        <v>2024</v>
      </c>
      <c r="E95" s="76">
        <v>4.2</v>
      </c>
      <c r="F95" s="76">
        <v>47.9</v>
      </c>
      <c r="G95" s="76">
        <v>27.6</v>
      </c>
      <c r="H95" s="76">
        <v>14.1</v>
      </c>
      <c r="I95" s="76">
        <v>6.2</v>
      </c>
      <c r="J95" s="74">
        <v>7927</v>
      </c>
      <c r="K95" s="68"/>
      <c r="L95" s="24"/>
      <c r="M95" s="30"/>
    </row>
    <row r="96" spans="1:13" s="23" customFormat="1" ht="12.75" customHeight="1" x14ac:dyDescent="0.25">
      <c r="A96" s="68"/>
      <c r="B96" s="119" t="s">
        <v>620</v>
      </c>
      <c r="C96" s="119"/>
      <c r="D96" s="77">
        <v>2023</v>
      </c>
      <c r="E96" s="76">
        <v>4</v>
      </c>
      <c r="F96" s="76">
        <v>51.1</v>
      </c>
      <c r="G96" s="76">
        <v>26.4</v>
      </c>
      <c r="H96" s="76">
        <v>12.6</v>
      </c>
      <c r="I96" s="76">
        <v>5.9</v>
      </c>
      <c r="J96" s="74">
        <v>7729</v>
      </c>
      <c r="K96" s="68"/>
      <c r="L96" s="24"/>
      <c r="M96" s="30"/>
    </row>
    <row r="97" spans="1:13" s="23" customFormat="1" ht="12.75" customHeight="1" x14ac:dyDescent="0.25">
      <c r="A97" s="68"/>
      <c r="B97" s="119" t="s">
        <v>620</v>
      </c>
      <c r="C97" s="119"/>
      <c r="D97" s="77">
        <v>2022</v>
      </c>
      <c r="E97" s="76">
        <v>3.6</v>
      </c>
      <c r="F97" s="76">
        <v>51.5</v>
      </c>
      <c r="G97" s="76">
        <v>26.1</v>
      </c>
      <c r="H97" s="76">
        <v>12.3</v>
      </c>
      <c r="I97" s="76">
        <v>6.4</v>
      </c>
      <c r="J97" s="74">
        <v>7760</v>
      </c>
      <c r="K97" s="68"/>
      <c r="L97" s="24"/>
      <c r="M97" s="30"/>
    </row>
    <row r="98" spans="1:13" s="23" customFormat="1" ht="12.75" customHeight="1" x14ac:dyDescent="0.25">
      <c r="A98" s="68"/>
      <c r="B98" s="116" t="s">
        <v>137</v>
      </c>
      <c r="C98" s="117"/>
      <c r="D98" s="117"/>
      <c r="E98" s="117"/>
      <c r="F98" s="117"/>
      <c r="G98" s="117"/>
      <c r="H98" s="117"/>
      <c r="I98" s="117"/>
      <c r="J98" s="118"/>
      <c r="K98" s="68"/>
      <c r="L98" s="24"/>
      <c r="M98" s="30"/>
    </row>
    <row r="99" spans="1:13" s="23" customFormat="1" ht="12.75" customHeight="1" x14ac:dyDescent="0.25">
      <c r="A99" s="68"/>
      <c r="B99" s="119" t="s">
        <v>620</v>
      </c>
      <c r="C99" s="119"/>
      <c r="D99" s="77">
        <v>2024</v>
      </c>
      <c r="E99" s="76">
        <v>0.9</v>
      </c>
      <c r="F99" s="76">
        <v>11.3</v>
      </c>
      <c r="G99" s="76">
        <v>22</v>
      </c>
      <c r="H99" s="76">
        <v>34.9</v>
      </c>
      <c r="I99" s="76">
        <v>30.9</v>
      </c>
      <c r="J99" s="74">
        <v>7924</v>
      </c>
      <c r="K99" s="68"/>
      <c r="L99" s="24"/>
      <c r="M99" s="30"/>
    </row>
    <row r="100" spans="1:13" s="23" customFormat="1" ht="12.75" customHeight="1" x14ac:dyDescent="0.25">
      <c r="A100" s="68"/>
      <c r="B100" s="119" t="s">
        <v>620</v>
      </c>
      <c r="C100" s="119"/>
      <c r="D100" s="77">
        <v>2023</v>
      </c>
      <c r="E100" s="76">
        <v>0.7</v>
      </c>
      <c r="F100" s="76">
        <v>10.5</v>
      </c>
      <c r="G100" s="76">
        <v>21.3</v>
      </c>
      <c r="H100" s="76">
        <v>35.9</v>
      </c>
      <c r="I100" s="76">
        <v>31.7</v>
      </c>
      <c r="J100" s="74">
        <v>7729</v>
      </c>
      <c r="K100" s="68"/>
      <c r="L100" s="24"/>
      <c r="M100" s="30"/>
    </row>
    <row r="101" spans="1:13" s="23" customFormat="1" ht="12.75" customHeight="1" x14ac:dyDescent="0.25">
      <c r="A101" s="68"/>
      <c r="B101" s="119" t="s">
        <v>620</v>
      </c>
      <c r="C101" s="119"/>
      <c r="D101" s="77">
        <v>2022</v>
      </c>
      <c r="E101" s="76">
        <v>0.7</v>
      </c>
      <c r="F101" s="76">
        <v>9.9</v>
      </c>
      <c r="G101" s="76">
        <v>21.1</v>
      </c>
      <c r="H101" s="76">
        <v>36.4</v>
      </c>
      <c r="I101" s="76">
        <v>31.9</v>
      </c>
      <c r="J101" s="74">
        <v>7743</v>
      </c>
      <c r="K101" s="68"/>
      <c r="L101" s="24"/>
      <c r="M101" s="30"/>
    </row>
    <row r="102" spans="1:13" s="23" customFormat="1" ht="12.5" x14ac:dyDescent="0.25">
      <c r="A102" s="68"/>
      <c r="B102" s="116" t="s">
        <v>138</v>
      </c>
      <c r="C102" s="117"/>
      <c r="D102" s="117"/>
      <c r="E102" s="117"/>
      <c r="F102" s="117"/>
      <c r="G102" s="117"/>
      <c r="H102" s="117"/>
      <c r="I102" s="117"/>
      <c r="J102" s="118"/>
      <c r="K102" s="68"/>
      <c r="L102" s="24"/>
      <c r="M102" s="30"/>
    </row>
    <row r="103" spans="1:13" s="23" customFormat="1" ht="12.5" x14ac:dyDescent="0.25">
      <c r="A103" s="68"/>
      <c r="B103" s="119" t="s">
        <v>620</v>
      </c>
      <c r="C103" s="119"/>
      <c r="D103" s="77">
        <v>2024</v>
      </c>
      <c r="E103" s="76">
        <v>2.5</v>
      </c>
      <c r="F103" s="76">
        <v>32.4</v>
      </c>
      <c r="G103" s="76">
        <v>35.5</v>
      </c>
      <c r="H103" s="76">
        <v>19.7</v>
      </c>
      <c r="I103" s="76">
        <v>9.9</v>
      </c>
      <c r="J103" s="74">
        <v>7903</v>
      </c>
      <c r="K103" s="68"/>
      <c r="L103" s="24"/>
      <c r="M103" s="30"/>
    </row>
    <row r="104" spans="1:13" s="23" customFormat="1" ht="12.5" x14ac:dyDescent="0.25">
      <c r="A104" s="68"/>
      <c r="B104" s="119" t="s">
        <v>620</v>
      </c>
      <c r="C104" s="119"/>
      <c r="D104" s="77">
        <v>2023</v>
      </c>
      <c r="E104" s="76">
        <v>2</v>
      </c>
      <c r="F104" s="76">
        <v>33</v>
      </c>
      <c r="G104" s="76">
        <v>35.1</v>
      </c>
      <c r="H104" s="76">
        <v>19.8</v>
      </c>
      <c r="I104" s="76">
        <v>10.1</v>
      </c>
      <c r="J104" s="74">
        <v>7707</v>
      </c>
      <c r="K104" s="68"/>
      <c r="L104" s="24"/>
      <c r="M104" s="30"/>
    </row>
    <row r="105" spans="1:13" s="23" customFormat="1" ht="12.5" x14ac:dyDescent="0.25">
      <c r="A105" s="68"/>
      <c r="B105" s="119" t="s">
        <v>620</v>
      </c>
      <c r="C105" s="119"/>
      <c r="D105" s="77">
        <v>2022</v>
      </c>
      <c r="E105" s="76">
        <v>1.7</v>
      </c>
      <c r="F105" s="76">
        <v>31.5</v>
      </c>
      <c r="G105" s="76">
        <v>35.1</v>
      </c>
      <c r="H105" s="76">
        <v>21</v>
      </c>
      <c r="I105" s="76">
        <v>10.8</v>
      </c>
      <c r="J105" s="74">
        <v>7740</v>
      </c>
      <c r="K105" s="68"/>
      <c r="L105" s="24"/>
      <c r="M105" s="30"/>
    </row>
    <row r="106" spans="1:13" s="23" customFormat="1" ht="12.5" x14ac:dyDescent="0.25">
      <c r="A106" s="68"/>
      <c r="B106" s="68"/>
      <c r="C106" s="68"/>
      <c r="D106" s="68"/>
      <c r="E106" s="68"/>
      <c r="F106" s="68"/>
      <c r="G106" s="68"/>
      <c r="H106" s="68"/>
      <c r="I106" s="68"/>
      <c r="J106" s="68"/>
      <c r="K106" s="68"/>
      <c r="L106" s="24"/>
      <c r="M106" s="30"/>
    </row>
    <row r="107" spans="1:13" x14ac:dyDescent="0.3">
      <c r="A107" s="68"/>
      <c r="B107" s="68"/>
      <c r="C107" s="68"/>
      <c r="D107" s="68"/>
      <c r="E107" s="120" t="s">
        <v>529</v>
      </c>
      <c r="F107" s="120"/>
      <c r="G107" s="120"/>
      <c r="H107" s="120"/>
      <c r="I107" s="120"/>
      <c r="J107" s="68"/>
      <c r="K107" s="68"/>
    </row>
    <row r="108" spans="1:13" ht="29" customHeight="1" x14ac:dyDescent="0.3">
      <c r="A108" s="68"/>
      <c r="B108" s="115" t="s">
        <v>139</v>
      </c>
      <c r="C108" s="115"/>
      <c r="D108" s="71" t="s">
        <v>530</v>
      </c>
      <c r="E108" s="71" t="s">
        <v>113</v>
      </c>
      <c r="F108" s="71" t="s">
        <v>114</v>
      </c>
      <c r="G108" s="71" t="s">
        <v>115</v>
      </c>
      <c r="H108" s="71" t="s">
        <v>116</v>
      </c>
      <c r="I108" s="71" t="s">
        <v>117</v>
      </c>
      <c r="J108" s="71" t="s">
        <v>30</v>
      </c>
      <c r="K108" s="68"/>
    </row>
    <row r="109" spans="1:13" x14ac:dyDescent="0.3">
      <c r="A109" s="68"/>
      <c r="B109" s="116" t="s">
        <v>140</v>
      </c>
      <c r="C109" s="117"/>
      <c r="D109" s="117"/>
      <c r="E109" s="117"/>
      <c r="F109" s="117"/>
      <c r="G109" s="117"/>
      <c r="H109" s="117"/>
      <c r="I109" s="117"/>
      <c r="J109" s="118"/>
      <c r="K109" s="68"/>
    </row>
    <row r="110" spans="1:13" x14ac:dyDescent="0.3">
      <c r="A110" s="68"/>
      <c r="B110" s="119" t="s">
        <v>620</v>
      </c>
      <c r="C110" s="119"/>
      <c r="D110" s="77">
        <v>2024</v>
      </c>
      <c r="E110" s="76">
        <v>7.3</v>
      </c>
      <c r="F110" s="76">
        <v>23.7</v>
      </c>
      <c r="G110" s="76">
        <v>16.399999999999999</v>
      </c>
      <c r="H110" s="76">
        <v>17.2</v>
      </c>
      <c r="I110" s="76">
        <v>35.4</v>
      </c>
      <c r="J110" s="74">
        <v>7947</v>
      </c>
      <c r="K110" s="68"/>
    </row>
    <row r="111" spans="1:13" x14ac:dyDescent="0.3">
      <c r="A111" s="68"/>
      <c r="B111" s="119" t="s">
        <v>620</v>
      </c>
      <c r="C111" s="119"/>
      <c r="D111" s="77">
        <v>2023</v>
      </c>
      <c r="E111" s="76">
        <v>7.4</v>
      </c>
      <c r="F111" s="76">
        <v>26.2</v>
      </c>
      <c r="G111" s="76">
        <v>15.3</v>
      </c>
      <c r="H111" s="76">
        <v>17</v>
      </c>
      <c r="I111" s="76">
        <v>34.200000000000003</v>
      </c>
      <c r="J111" s="74">
        <v>7741</v>
      </c>
      <c r="K111" s="68"/>
    </row>
    <row r="112" spans="1:13" x14ac:dyDescent="0.3">
      <c r="A112" s="68"/>
      <c r="B112" s="119" t="s">
        <v>620</v>
      </c>
      <c r="C112" s="119"/>
      <c r="D112" s="77">
        <v>2022</v>
      </c>
      <c r="E112" s="76">
        <v>7.7</v>
      </c>
      <c r="F112" s="76">
        <v>27.7</v>
      </c>
      <c r="G112" s="76">
        <v>16.2</v>
      </c>
      <c r="H112" s="76">
        <v>16.899999999999999</v>
      </c>
      <c r="I112" s="76">
        <v>31.5</v>
      </c>
      <c r="J112" s="74">
        <v>7771</v>
      </c>
      <c r="K112" s="68"/>
    </row>
    <row r="113" spans="1:11" x14ac:dyDescent="0.3">
      <c r="A113" s="68"/>
      <c r="B113" s="116" t="s">
        <v>141</v>
      </c>
      <c r="C113" s="117"/>
      <c r="D113" s="117"/>
      <c r="E113" s="117"/>
      <c r="F113" s="117"/>
      <c r="G113" s="117"/>
      <c r="H113" s="117"/>
      <c r="I113" s="117"/>
      <c r="J113" s="118"/>
      <c r="K113" s="68"/>
    </row>
    <row r="114" spans="1:11" x14ac:dyDescent="0.3">
      <c r="A114" s="68"/>
      <c r="B114" s="119" t="s">
        <v>620</v>
      </c>
      <c r="C114" s="119"/>
      <c r="D114" s="77">
        <v>2024</v>
      </c>
      <c r="E114" s="76">
        <v>0.9</v>
      </c>
      <c r="F114" s="76">
        <v>8.3000000000000007</v>
      </c>
      <c r="G114" s="76">
        <v>21.6</v>
      </c>
      <c r="H114" s="76">
        <v>36.9</v>
      </c>
      <c r="I114" s="76">
        <v>32.299999999999997</v>
      </c>
      <c r="J114" s="74">
        <v>7927</v>
      </c>
      <c r="K114" s="68"/>
    </row>
    <row r="115" spans="1:11" x14ac:dyDescent="0.3">
      <c r="A115" s="68"/>
      <c r="B115" s="119" t="s">
        <v>620</v>
      </c>
      <c r="C115" s="119"/>
      <c r="D115" s="77">
        <v>2023</v>
      </c>
      <c r="E115" s="76">
        <v>0.9</v>
      </c>
      <c r="F115" s="76">
        <v>8.4</v>
      </c>
      <c r="G115" s="76">
        <v>21.9</v>
      </c>
      <c r="H115" s="76">
        <v>37.299999999999997</v>
      </c>
      <c r="I115" s="76">
        <v>31.4</v>
      </c>
      <c r="J115" s="74">
        <v>7713</v>
      </c>
      <c r="K115" s="68"/>
    </row>
    <row r="116" spans="1:11" x14ac:dyDescent="0.3">
      <c r="A116" s="68"/>
      <c r="B116" s="119" t="s">
        <v>620</v>
      </c>
      <c r="C116" s="119"/>
      <c r="D116" s="77">
        <v>2022</v>
      </c>
      <c r="E116" s="76">
        <v>0.9</v>
      </c>
      <c r="F116" s="76">
        <v>9.1</v>
      </c>
      <c r="G116" s="76">
        <v>22.4</v>
      </c>
      <c r="H116" s="76">
        <v>36.799999999999997</v>
      </c>
      <c r="I116" s="76">
        <v>30.9</v>
      </c>
      <c r="J116" s="74">
        <v>7758</v>
      </c>
      <c r="K116" s="68"/>
    </row>
    <row r="117" spans="1:11" x14ac:dyDescent="0.3">
      <c r="A117" s="68"/>
      <c r="B117" s="116" t="s">
        <v>142</v>
      </c>
      <c r="C117" s="117"/>
      <c r="D117" s="117"/>
      <c r="E117" s="117"/>
      <c r="F117" s="117"/>
      <c r="G117" s="117"/>
      <c r="H117" s="117"/>
      <c r="I117" s="117"/>
      <c r="J117" s="118"/>
      <c r="K117" s="68"/>
    </row>
    <row r="118" spans="1:11" x14ac:dyDescent="0.3">
      <c r="A118" s="68"/>
      <c r="B118" s="119" t="s">
        <v>620</v>
      </c>
      <c r="C118" s="119"/>
      <c r="D118" s="77">
        <v>2024</v>
      </c>
      <c r="E118" s="76">
        <v>45.3</v>
      </c>
      <c r="F118" s="76">
        <v>16.2</v>
      </c>
      <c r="G118" s="76">
        <v>13.8</v>
      </c>
      <c r="H118" s="76">
        <v>12.1</v>
      </c>
      <c r="I118" s="76">
        <v>12.6</v>
      </c>
      <c r="J118" s="74">
        <v>7931</v>
      </c>
      <c r="K118" s="68"/>
    </row>
    <row r="119" spans="1:11" x14ac:dyDescent="0.3">
      <c r="A119" s="68"/>
      <c r="B119" s="119" t="s">
        <v>620</v>
      </c>
      <c r="C119" s="119"/>
      <c r="D119" s="77">
        <v>2023</v>
      </c>
      <c r="E119" s="76">
        <v>45.8</v>
      </c>
      <c r="F119" s="76">
        <v>16.5</v>
      </c>
      <c r="G119" s="76">
        <v>13.1</v>
      </c>
      <c r="H119" s="76">
        <v>12.5</v>
      </c>
      <c r="I119" s="76">
        <v>12.1</v>
      </c>
      <c r="J119" s="74">
        <v>7730</v>
      </c>
      <c r="K119" s="68"/>
    </row>
    <row r="120" spans="1:11" x14ac:dyDescent="0.3">
      <c r="A120" s="68"/>
      <c r="B120" s="119" t="s">
        <v>620</v>
      </c>
      <c r="C120" s="119"/>
      <c r="D120" s="77">
        <v>2022</v>
      </c>
      <c r="E120" s="76">
        <v>45.3</v>
      </c>
      <c r="F120" s="76">
        <v>17.899999999999999</v>
      </c>
      <c r="G120" s="76">
        <v>13.5</v>
      </c>
      <c r="H120" s="76">
        <v>11.8</v>
      </c>
      <c r="I120" s="76">
        <v>11.5</v>
      </c>
      <c r="J120" s="74">
        <v>7764</v>
      </c>
      <c r="K120" s="68"/>
    </row>
    <row r="121" spans="1:11" x14ac:dyDescent="0.3">
      <c r="A121" s="68"/>
      <c r="B121" s="116" t="s">
        <v>143</v>
      </c>
      <c r="C121" s="117"/>
      <c r="D121" s="117"/>
      <c r="E121" s="117"/>
      <c r="F121" s="117"/>
      <c r="G121" s="117"/>
      <c r="H121" s="117"/>
      <c r="I121" s="117"/>
      <c r="J121" s="118"/>
      <c r="K121" s="68"/>
    </row>
    <row r="122" spans="1:11" x14ac:dyDescent="0.3">
      <c r="A122" s="68"/>
      <c r="B122" s="119" t="s">
        <v>620</v>
      </c>
      <c r="C122" s="119"/>
      <c r="D122" s="77">
        <v>2024</v>
      </c>
      <c r="E122" s="76">
        <v>3.3</v>
      </c>
      <c r="F122" s="76">
        <v>6.2</v>
      </c>
      <c r="G122" s="76">
        <v>21.2</v>
      </c>
      <c r="H122" s="76">
        <v>38</v>
      </c>
      <c r="I122" s="76">
        <v>31.4</v>
      </c>
      <c r="J122" s="74">
        <v>7928</v>
      </c>
      <c r="K122" s="68"/>
    </row>
    <row r="123" spans="1:11" x14ac:dyDescent="0.3">
      <c r="A123" s="68"/>
      <c r="B123" s="119" t="s">
        <v>620</v>
      </c>
      <c r="C123" s="119"/>
      <c r="D123" s="77">
        <v>2023</v>
      </c>
      <c r="E123" s="76">
        <v>3.7</v>
      </c>
      <c r="F123" s="76">
        <v>6.7</v>
      </c>
      <c r="G123" s="76">
        <v>21</v>
      </c>
      <c r="H123" s="76">
        <v>38.6</v>
      </c>
      <c r="I123" s="76">
        <v>30</v>
      </c>
      <c r="J123" s="74">
        <v>7725</v>
      </c>
      <c r="K123" s="68"/>
    </row>
    <row r="124" spans="1:11" x14ac:dyDescent="0.3">
      <c r="A124" s="68"/>
      <c r="B124" s="119" t="s">
        <v>620</v>
      </c>
      <c r="C124" s="119"/>
      <c r="D124" s="77">
        <v>2022</v>
      </c>
      <c r="E124" s="76">
        <v>3.9</v>
      </c>
      <c r="F124" s="76">
        <v>6.3</v>
      </c>
      <c r="G124" s="76">
        <v>21.3</v>
      </c>
      <c r="H124" s="76">
        <v>38.6</v>
      </c>
      <c r="I124" s="76">
        <v>29.8</v>
      </c>
      <c r="J124" s="74">
        <v>7749</v>
      </c>
      <c r="K124" s="68"/>
    </row>
    <row r="125" spans="1:11" x14ac:dyDescent="0.3">
      <c r="A125" s="68"/>
      <c r="B125" s="116" t="s">
        <v>144</v>
      </c>
      <c r="C125" s="117"/>
      <c r="D125" s="117"/>
      <c r="E125" s="117"/>
      <c r="F125" s="117"/>
      <c r="G125" s="117"/>
      <c r="H125" s="117"/>
      <c r="I125" s="117"/>
      <c r="J125" s="118"/>
      <c r="K125" s="68"/>
    </row>
    <row r="126" spans="1:11" x14ac:dyDescent="0.3">
      <c r="A126" s="68"/>
      <c r="B126" s="119" t="s">
        <v>620</v>
      </c>
      <c r="C126" s="119"/>
      <c r="D126" s="77">
        <v>2024</v>
      </c>
      <c r="E126" s="76">
        <v>0.8</v>
      </c>
      <c r="F126" s="76">
        <v>3.9</v>
      </c>
      <c r="G126" s="76">
        <v>14.3</v>
      </c>
      <c r="H126" s="76">
        <v>31.3</v>
      </c>
      <c r="I126" s="76">
        <v>49.7</v>
      </c>
      <c r="J126" s="74">
        <v>7938</v>
      </c>
      <c r="K126" s="68"/>
    </row>
    <row r="127" spans="1:11" x14ac:dyDescent="0.3">
      <c r="A127" s="68"/>
      <c r="B127" s="119" t="s">
        <v>620</v>
      </c>
      <c r="C127" s="119"/>
      <c r="D127" s="77">
        <v>2023</v>
      </c>
      <c r="E127" s="76">
        <v>0.8</v>
      </c>
      <c r="F127" s="76">
        <v>4.5</v>
      </c>
      <c r="G127" s="76">
        <v>14.7</v>
      </c>
      <c r="H127" s="76">
        <v>31.2</v>
      </c>
      <c r="I127" s="76">
        <v>48.8</v>
      </c>
      <c r="J127" s="74">
        <v>7732</v>
      </c>
      <c r="K127" s="68"/>
    </row>
    <row r="128" spans="1:11" x14ac:dyDescent="0.3">
      <c r="A128" s="68"/>
      <c r="B128" s="119" t="s">
        <v>620</v>
      </c>
      <c r="C128" s="119"/>
      <c r="D128" s="77">
        <v>2022</v>
      </c>
      <c r="E128" s="76">
        <v>0.9</v>
      </c>
      <c r="F128" s="76">
        <v>4.7</v>
      </c>
      <c r="G128" s="76">
        <v>15.7</v>
      </c>
      <c r="H128" s="76">
        <v>30.7</v>
      </c>
      <c r="I128" s="76">
        <v>48</v>
      </c>
      <c r="J128" s="74">
        <v>7760</v>
      </c>
      <c r="K128" s="68"/>
    </row>
    <row r="129" spans="1:1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sheetData>
  <sheetProtection algorithmName="SHA-512" hashValue="Kj74miOnXYo/l9JtXOoQHrUs3xtDWCXAGcAne0yRxVtji7rqXWR1LYQ45GV8fxP2ORqOb6GokegfsBI3QZFfAg==" saltValue="DIHpruNxF/Kaixk3erwISw==" spinCount="100000" sheet="1" objects="1" scenarios="1"/>
  <mergeCells count="119">
    <mergeCell ref="B124:C124"/>
    <mergeCell ref="B125:J125"/>
    <mergeCell ref="B126:C126"/>
    <mergeCell ref="B127:C127"/>
    <mergeCell ref="B128:C128"/>
    <mergeCell ref="B118:C118"/>
    <mergeCell ref="B119:C119"/>
    <mergeCell ref="B120:C120"/>
    <mergeCell ref="B121:J121"/>
    <mergeCell ref="B122:C122"/>
    <mergeCell ref="B123:C123"/>
    <mergeCell ref="B112:C112"/>
    <mergeCell ref="B113:J113"/>
    <mergeCell ref="B114:C114"/>
    <mergeCell ref="B115:C115"/>
    <mergeCell ref="B116:C116"/>
    <mergeCell ref="B117:J117"/>
    <mergeCell ref="B105:C105"/>
    <mergeCell ref="E107:I107"/>
    <mergeCell ref="B108:C108"/>
    <mergeCell ref="B109:J109"/>
    <mergeCell ref="B110:C110"/>
    <mergeCell ref="B111:C111"/>
    <mergeCell ref="B99:C99"/>
    <mergeCell ref="B100:C100"/>
    <mergeCell ref="B101:C101"/>
    <mergeCell ref="B102:J102"/>
    <mergeCell ref="B103:C103"/>
    <mergeCell ref="B104:C104"/>
    <mergeCell ref="B93:C93"/>
    <mergeCell ref="B94:J94"/>
    <mergeCell ref="B95:C95"/>
    <mergeCell ref="B96:C96"/>
    <mergeCell ref="B97:C97"/>
    <mergeCell ref="B98:J98"/>
    <mergeCell ref="B87:C87"/>
    <mergeCell ref="B88:C88"/>
    <mergeCell ref="B89:C89"/>
    <mergeCell ref="B90:J90"/>
    <mergeCell ref="B91:C91"/>
    <mergeCell ref="B92:C92"/>
    <mergeCell ref="B81:C81"/>
    <mergeCell ref="B82:J82"/>
    <mergeCell ref="B83:C83"/>
    <mergeCell ref="B84:C84"/>
    <mergeCell ref="B85:C85"/>
    <mergeCell ref="B86:J86"/>
    <mergeCell ref="B75:C75"/>
    <mergeCell ref="B76:C76"/>
    <mergeCell ref="B77:C77"/>
    <mergeCell ref="B78:J78"/>
    <mergeCell ref="B79:C79"/>
    <mergeCell ref="B80:C80"/>
    <mergeCell ref="B68:C68"/>
    <mergeCell ref="B69:C69"/>
    <mergeCell ref="B70:C70"/>
    <mergeCell ref="E72:I72"/>
    <mergeCell ref="B73:C73"/>
    <mergeCell ref="B74:J74"/>
    <mergeCell ref="B62:C62"/>
    <mergeCell ref="B63:J63"/>
    <mergeCell ref="B64:C64"/>
    <mergeCell ref="B65:C65"/>
    <mergeCell ref="B66:C66"/>
    <mergeCell ref="B67:J67"/>
    <mergeCell ref="B56:C56"/>
    <mergeCell ref="B57:C57"/>
    <mergeCell ref="B58:C58"/>
    <mergeCell ref="B59:J59"/>
    <mergeCell ref="B60:C60"/>
    <mergeCell ref="B61:C61"/>
    <mergeCell ref="B50:C50"/>
    <mergeCell ref="B51:J51"/>
    <mergeCell ref="B52:C52"/>
    <mergeCell ref="B53:C53"/>
    <mergeCell ref="B54:C54"/>
    <mergeCell ref="B55:J55"/>
    <mergeCell ref="B44:C44"/>
    <mergeCell ref="B45:C45"/>
    <mergeCell ref="B46:C46"/>
    <mergeCell ref="B47:J47"/>
    <mergeCell ref="B48:C48"/>
    <mergeCell ref="B49:C49"/>
    <mergeCell ref="B38:C38"/>
    <mergeCell ref="B39:J39"/>
    <mergeCell ref="B40:C40"/>
    <mergeCell ref="B41:C41"/>
    <mergeCell ref="B42:C42"/>
    <mergeCell ref="B43:J43"/>
    <mergeCell ref="B32:C32"/>
    <mergeCell ref="B33:C33"/>
    <mergeCell ref="B34:C34"/>
    <mergeCell ref="B35:J35"/>
    <mergeCell ref="B36:C36"/>
    <mergeCell ref="B37:C37"/>
    <mergeCell ref="B26:C26"/>
    <mergeCell ref="B27:J27"/>
    <mergeCell ref="B28:C28"/>
    <mergeCell ref="B29:C29"/>
    <mergeCell ref="B30:C30"/>
    <mergeCell ref="B31:J31"/>
    <mergeCell ref="B20:C20"/>
    <mergeCell ref="B21:C21"/>
    <mergeCell ref="B22:C22"/>
    <mergeCell ref="B23:J23"/>
    <mergeCell ref="B24:C24"/>
    <mergeCell ref="B25:C25"/>
    <mergeCell ref="B10:G10"/>
    <mergeCell ref="B12:G12"/>
    <mergeCell ref="B15:J15"/>
    <mergeCell ref="E17:I17"/>
    <mergeCell ref="B18:C18"/>
    <mergeCell ref="B19:J19"/>
    <mergeCell ref="A1:B2"/>
    <mergeCell ref="C1:I1"/>
    <mergeCell ref="C2:J2"/>
    <mergeCell ref="B5:J5"/>
    <mergeCell ref="H7:J7"/>
    <mergeCell ref="B9:G9"/>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08D1E-8600-44E8-86CE-F8D5B799E6D1}">
  <sheetPr codeName="Sheet19"/>
  <dimension ref="A1:O37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625</v>
      </c>
      <c r="B1" s="108"/>
      <c r="C1" s="109" t="s">
        <v>358</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31" customHeight="1" x14ac:dyDescent="0.3">
      <c r="A5" s="69"/>
      <c r="B5" s="110" t="s">
        <v>582</v>
      </c>
      <c r="C5" s="110"/>
      <c r="D5" s="110"/>
      <c r="E5" s="110"/>
      <c r="F5" s="110"/>
      <c r="G5" s="110"/>
      <c r="H5" s="110"/>
      <c r="I5" s="110"/>
      <c r="J5" s="110"/>
      <c r="K5" s="69"/>
      <c r="L5" s="27" t="s">
        <v>540</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145</v>
      </c>
      <c r="C9" s="107"/>
      <c r="D9" s="107"/>
      <c r="E9" s="107"/>
      <c r="F9" s="107"/>
      <c r="G9" s="107"/>
      <c r="H9" s="76">
        <v>97.3</v>
      </c>
      <c r="I9" s="76">
        <v>96.9</v>
      </c>
      <c r="J9" s="76">
        <v>97.2</v>
      </c>
      <c r="K9" s="68"/>
      <c r="L9" s="24"/>
      <c r="M9" s="30" t="s">
        <v>145</v>
      </c>
    </row>
    <row r="10" spans="1:13" s="23" customFormat="1" ht="12.5" x14ac:dyDescent="0.25">
      <c r="A10" s="68"/>
      <c r="B10" s="107" t="s">
        <v>146</v>
      </c>
      <c r="C10" s="107"/>
      <c r="D10" s="107"/>
      <c r="E10" s="107"/>
      <c r="F10" s="107"/>
      <c r="G10" s="107"/>
      <c r="H10" s="76">
        <v>64.599999999999994</v>
      </c>
      <c r="I10" s="76">
        <v>65.5</v>
      </c>
      <c r="J10" s="76">
        <v>67.5</v>
      </c>
      <c r="K10" s="68"/>
      <c r="L10" s="24"/>
      <c r="M10" s="30" t="s">
        <v>146</v>
      </c>
    </row>
    <row r="11" spans="1:13" s="23" customFormat="1" ht="12.5" x14ac:dyDescent="0.25">
      <c r="A11" s="68"/>
      <c r="B11" s="107" t="s">
        <v>147</v>
      </c>
      <c r="C11" s="107"/>
      <c r="D11" s="107"/>
      <c r="E11" s="107"/>
      <c r="F11" s="107"/>
      <c r="G11" s="107"/>
      <c r="H11" s="76">
        <v>52.2</v>
      </c>
      <c r="I11" s="76">
        <v>52</v>
      </c>
      <c r="J11" s="76">
        <v>52.3</v>
      </c>
      <c r="K11" s="68"/>
      <c r="L11" s="24"/>
      <c r="M11" s="30" t="s">
        <v>147</v>
      </c>
    </row>
    <row r="12" spans="1:13" s="26" customFormat="1" x14ac:dyDescent="0.25">
      <c r="A12" s="68"/>
      <c r="B12" s="107" t="s">
        <v>148</v>
      </c>
      <c r="C12" s="107"/>
      <c r="D12" s="107"/>
      <c r="E12" s="107"/>
      <c r="F12" s="107"/>
      <c r="G12" s="107"/>
      <c r="H12" s="76">
        <v>27.4</v>
      </c>
      <c r="I12" s="76">
        <v>25.4</v>
      </c>
      <c r="J12" s="76">
        <v>26.1</v>
      </c>
      <c r="K12" s="68"/>
      <c r="L12" s="27"/>
      <c r="M12" s="31" t="s">
        <v>148</v>
      </c>
    </row>
    <row r="13" spans="1:13" s="26" customFormat="1" x14ac:dyDescent="0.25">
      <c r="A13" s="68"/>
      <c r="B13" s="107" t="s">
        <v>149</v>
      </c>
      <c r="C13" s="107"/>
      <c r="D13" s="107"/>
      <c r="E13" s="107"/>
      <c r="F13" s="107"/>
      <c r="G13" s="107"/>
      <c r="H13" s="76">
        <v>17.600000000000001</v>
      </c>
      <c r="I13" s="76">
        <v>16.899999999999999</v>
      </c>
      <c r="J13" s="76">
        <v>17.3</v>
      </c>
      <c r="K13" s="68"/>
      <c r="L13" s="27"/>
      <c r="M13" s="31" t="s">
        <v>149</v>
      </c>
    </row>
    <row r="14" spans="1:13" s="26" customFormat="1" x14ac:dyDescent="0.25">
      <c r="A14" s="68"/>
      <c r="B14" s="107" t="s">
        <v>150</v>
      </c>
      <c r="C14" s="107"/>
      <c r="D14" s="107"/>
      <c r="E14" s="107"/>
      <c r="F14" s="107"/>
      <c r="G14" s="107"/>
      <c r="H14" s="76">
        <v>4.0999999999999996</v>
      </c>
      <c r="I14" s="76">
        <v>3.7</v>
      </c>
      <c r="J14" s="76">
        <v>3.8</v>
      </c>
      <c r="K14" s="68"/>
      <c r="L14" s="27"/>
      <c r="M14" s="31" t="s">
        <v>150</v>
      </c>
    </row>
    <row r="15" spans="1:13" s="23" customFormat="1" ht="12.5" x14ac:dyDescent="0.25">
      <c r="A15" s="68"/>
      <c r="B15" s="107" t="s">
        <v>151</v>
      </c>
      <c r="C15" s="107"/>
      <c r="D15" s="107"/>
      <c r="E15" s="107"/>
      <c r="F15" s="107"/>
      <c r="G15" s="107"/>
      <c r="H15" s="76">
        <v>40.5</v>
      </c>
      <c r="I15" s="76">
        <v>37.299999999999997</v>
      </c>
      <c r="J15" s="76">
        <v>36.6</v>
      </c>
      <c r="K15" s="68"/>
      <c r="L15" s="24"/>
      <c r="M15" s="30" t="s">
        <v>151</v>
      </c>
    </row>
    <row r="16" spans="1:13" s="23" customFormat="1" ht="12.5" x14ac:dyDescent="0.25">
      <c r="A16" s="68"/>
      <c r="B16" s="107" t="s">
        <v>45</v>
      </c>
      <c r="C16" s="107"/>
      <c r="D16" s="107"/>
      <c r="E16" s="107"/>
      <c r="F16" s="107"/>
      <c r="G16" s="107"/>
      <c r="H16" s="76">
        <v>1.7</v>
      </c>
      <c r="I16" s="76">
        <v>1.7</v>
      </c>
      <c r="J16" s="76">
        <v>1.4</v>
      </c>
      <c r="K16" s="68"/>
      <c r="L16" s="24"/>
      <c r="M16" s="30" t="s">
        <v>45</v>
      </c>
    </row>
    <row r="17" spans="1:13" s="23" customFormat="1" ht="12.5" x14ac:dyDescent="0.25">
      <c r="A17" s="68"/>
      <c r="B17" s="85"/>
      <c r="C17" s="85"/>
      <c r="D17" s="85"/>
      <c r="E17" s="85"/>
      <c r="F17" s="85"/>
      <c r="G17" s="85"/>
      <c r="H17" s="86"/>
      <c r="I17" s="86"/>
      <c r="J17" s="86"/>
      <c r="K17" s="68"/>
      <c r="L17" s="24"/>
      <c r="M17" s="30"/>
    </row>
    <row r="18" spans="1:13" s="23" customFormat="1" ht="12.5" x14ac:dyDescent="0.25">
      <c r="A18" s="68"/>
      <c r="B18" s="107" t="s">
        <v>32</v>
      </c>
      <c r="C18" s="107"/>
      <c r="D18" s="107"/>
      <c r="E18" s="107"/>
      <c r="F18" s="107"/>
      <c r="G18" s="107"/>
      <c r="H18" s="74">
        <v>15061</v>
      </c>
      <c r="I18" s="74">
        <v>14437</v>
      </c>
      <c r="J18" s="74">
        <v>14672</v>
      </c>
      <c r="K18" s="68"/>
      <c r="L18" s="24"/>
      <c r="M18" s="30" t="s">
        <v>32</v>
      </c>
    </row>
    <row r="19" spans="1:13" s="23" customFormat="1" ht="12.5" x14ac:dyDescent="0.25">
      <c r="A19" s="68"/>
      <c r="B19" s="68"/>
      <c r="C19" s="68"/>
      <c r="D19" s="68"/>
      <c r="E19" s="68"/>
      <c r="F19" s="68"/>
      <c r="G19" s="68"/>
      <c r="H19" s="68"/>
      <c r="I19" s="68"/>
      <c r="J19" s="68"/>
      <c r="K19" s="68"/>
      <c r="L19" s="24"/>
      <c r="M19" s="30"/>
    </row>
    <row r="20" spans="1:13" s="23" customFormat="1" ht="12.5" x14ac:dyDescent="0.25">
      <c r="A20" s="68"/>
      <c r="B20" s="68"/>
      <c r="C20" s="68"/>
      <c r="D20" s="68"/>
      <c r="E20" s="68"/>
      <c r="F20" s="68"/>
      <c r="G20" s="68"/>
      <c r="H20" s="68"/>
      <c r="I20" s="68"/>
      <c r="J20" s="68"/>
      <c r="K20" s="68"/>
      <c r="L20" s="24"/>
      <c r="M20" s="30"/>
    </row>
    <row r="21" spans="1:13" s="26" customFormat="1" ht="26" x14ac:dyDescent="0.3">
      <c r="A21" s="69"/>
      <c r="B21" s="110" t="s">
        <v>583</v>
      </c>
      <c r="C21" s="110"/>
      <c r="D21" s="110"/>
      <c r="E21" s="110"/>
      <c r="F21" s="110"/>
      <c r="G21" s="110"/>
      <c r="H21" s="110"/>
      <c r="I21" s="110"/>
      <c r="J21" s="110"/>
      <c r="K21" s="69"/>
      <c r="L21" s="27" t="s">
        <v>541</v>
      </c>
      <c r="M21" s="31"/>
    </row>
    <row r="22" spans="1:13" s="23" customFormat="1" ht="12.5" x14ac:dyDescent="0.25">
      <c r="A22" s="68"/>
      <c r="B22" s="68"/>
      <c r="C22" s="68"/>
      <c r="D22" s="68"/>
      <c r="E22" s="68"/>
      <c r="F22" s="68"/>
      <c r="G22" s="68"/>
      <c r="H22" s="68"/>
      <c r="I22" s="68"/>
      <c r="J22" s="68"/>
      <c r="K22" s="68"/>
      <c r="L22" s="24"/>
      <c r="M22" s="30"/>
    </row>
    <row r="23" spans="1:13" s="58" customFormat="1" x14ac:dyDescent="0.3">
      <c r="A23" s="70"/>
      <c r="B23" s="70"/>
      <c r="C23" s="70"/>
      <c r="D23" s="70"/>
      <c r="E23" s="70"/>
      <c r="F23" s="70"/>
      <c r="G23" s="70"/>
      <c r="H23" s="111" t="s">
        <v>620</v>
      </c>
      <c r="I23" s="111"/>
      <c r="J23" s="111"/>
      <c r="K23" s="70"/>
    </row>
    <row r="24" spans="1:13" s="58" customFormat="1" x14ac:dyDescent="0.3">
      <c r="A24" s="70"/>
      <c r="B24" s="70"/>
      <c r="C24" s="70"/>
      <c r="D24" s="70"/>
      <c r="E24" s="70"/>
      <c r="F24" s="70"/>
      <c r="G24" s="70"/>
      <c r="H24" s="71" t="s">
        <v>613</v>
      </c>
      <c r="I24" s="71" t="s">
        <v>614</v>
      </c>
      <c r="J24" s="71" t="s">
        <v>615</v>
      </c>
      <c r="K24" s="70"/>
    </row>
    <row r="25" spans="1:13" s="23" customFormat="1" ht="12.5" x14ac:dyDescent="0.25">
      <c r="A25" s="68"/>
      <c r="B25" s="107" t="s">
        <v>152</v>
      </c>
      <c r="C25" s="107"/>
      <c r="D25" s="107"/>
      <c r="E25" s="107"/>
      <c r="F25" s="107"/>
      <c r="G25" s="107"/>
      <c r="H25" s="76">
        <v>84.4</v>
      </c>
      <c r="I25" s="76">
        <v>85.7</v>
      </c>
      <c r="J25" s="76">
        <v>85.5</v>
      </c>
      <c r="K25" s="68"/>
      <c r="L25" s="24"/>
      <c r="M25" s="30" t="s">
        <v>152</v>
      </c>
    </row>
    <row r="26" spans="1:13" s="23" customFormat="1" ht="12.5" x14ac:dyDescent="0.25">
      <c r="A26" s="68"/>
      <c r="B26" s="107" t="s">
        <v>153</v>
      </c>
      <c r="C26" s="107"/>
      <c r="D26" s="107"/>
      <c r="E26" s="107"/>
      <c r="F26" s="107"/>
      <c r="G26" s="107"/>
      <c r="H26" s="76">
        <v>15.6</v>
      </c>
      <c r="I26" s="76">
        <v>14.3</v>
      </c>
      <c r="J26" s="76">
        <v>14.5</v>
      </c>
      <c r="K26" s="68"/>
      <c r="L26" s="24"/>
      <c r="M26" s="30" t="s">
        <v>153</v>
      </c>
    </row>
    <row r="27" spans="1:13" s="23" customFormat="1" ht="12.5" x14ac:dyDescent="0.25">
      <c r="A27" s="68"/>
      <c r="B27" s="85"/>
      <c r="C27" s="85"/>
      <c r="D27" s="85"/>
      <c r="E27" s="85"/>
      <c r="F27" s="85"/>
      <c r="G27" s="85"/>
      <c r="H27" s="86"/>
      <c r="I27" s="86"/>
      <c r="J27" s="86"/>
      <c r="K27" s="68"/>
      <c r="L27" s="24"/>
      <c r="M27" s="30"/>
    </row>
    <row r="28" spans="1:13" s="23" customFormat="1" ht="12.5" x14ac:dyDescent="0.25">
      <c r="A28" s="68"/>
      <c r="B28" s="107" t="s">
        <v>32</v>
      </c>
      <c r="C28" s="107"/>
      <c r="D28" s="107"/>
      <c r="E28" s="107"/>
      <c r="F28" s="107"/>
      <c r="G28" s="107"/>
      <c r="H28" s="74">
        <v>14560</v>
      </c>
      <c r="I28" s="74">
        <v>13882</v>
      </c>
      <c r="J28" s="74">
        <v>14185</v>
      </c>
      <c r="K28" s="68"/>
      <c r="L28" s="24"/>
      <c r="M28" s="30" t="s">
        <v>32</v>
      </c>
    </row>
    <row r="29" spans="1:13" s="23" customFormat="1" ht="12.5" x14ac:dyDescent="0.25">
      <c r="A29" s="68"/>
      <c r="B29" s="68"/>
      <c r="C29" s="68"/>
      <c r="D29" s="68"/>
      <c r="E29" s="68"/>
      <c r="F29" s="68"/>
      <c r="G29" s="68"/>
      <c r="H29" s="68"/>
      <c r="I29" s="68"/>
      <c r="J29" s="68"/>
      <c r="K29" s="68"/>
      <c r="L29" s="24"/>
      <c r="M29" s="30"/>
    </row>
    <row r="30" spans="1:13" s="23" customFormat="1" ht="12.5" x14ac:dyDescent="0.25">
      <c r="A30" s="68"/>
      <c r="B30" s="68"/>
      <c r="C30" s="68"/>
      <c r="D30" s="68"/>
      <c r="E30" s="68"/>
      <c r="F30" s="68"/>
      <c r="G30" s="68"/>
      <c r="H30" s="68"/>
      <c r="I30" s="68"/>
      <c r="J30" s="68"/>
      <c r="K30" s="68"/>
      <c r="L30" s="24"/>
      <c r="M30" s="30"/>
    </row>
    <row r="31" spans="1:13" s="26" customFormat="1" ht="26" x14ac:dyDescent="0.3">
      <c r="A31" s="69"/>
      <c r="B31" s="110" t="s">
        <v>584</v>
      </c>
      <c r="C31" s="110"/>
      <c r="D31" s="110"/>
      <c r="E31" s="110"/>
      <c r="F31" s="110"/>
      <c r="G31" s="110"/>
      <c r="H31" s="110"/>
      <c r="I31" s="110"/>
      <c r="J31" s="110"/>
      <c r="K31" s="69"/>
      <c r="L31" s="27" t="s">
        <v>542</v>
      </c>
      <c r="M31" s="31"/>
    </row>
    <row r="32" spans="1:13" s="23" customFormat="1" ht="12.5" x14ac:dyDescent="0.25">
      <c r="A32" s="68"/>
      <c r="B32" s="68"/>
      <c r="C32" s="68"/>
      <c r="D32" s="68"/>
      <c r="E32" s="68"/>
      <c r="F32" s="68"/>
      <c r="G32" s="68"/>
      <c r="H32" s="68"/>
      <c r="I32" s="68"/>
      <c r="J32" s="68"/>
      <c r="K32" s="68"/>
      <c r="L32" s="24"/>
      <c r="M32" s="30"/>
    </row>
    <row r="33" spans="1:13" s="58" customFormat="1" x14ac:dyDescent="0.3">
      <c r="A33" s="70"/>
      <c r="B33" s="70"/>
      <c r="C33" s="70"/>
      <c r="D33" s="70"/>
      <c r="E33" s="70"/>
      <c r="F33" s="70"/>
      <c r="G33" s="70"/>
      <c r="H33" s="111" t="s">
        <v>620</v>
      </c>
      <c r="I33" s="111"/>
      <c r="J33" s="111"/>
      <c r="K33" s="70"/>
    </row>
    <row r="34" spans="1:13" s="58" customFormat="1" x14ac:dyDescent="0.3">
      <c r="A34" s="70"/>
      <c r="B34" s="70"/>
      <c r="C34" s="70"/>
      <c r="D34" s="70"/>
      <c r="E34" s="70"/>
      <c r="F34" s="70"/>
      <c r="G34" s="70"/>
      <c r="H34" s="71" t="s">
        <v>613</v>
      </c>
      <c r="I34" s="71" t="s">
        <v>614</v>
      </c>
      <c r="J34" s="71" t="s">
        <v>615</v>
      </c>
      <c r="K34" s="70"/>
    </row>
    <row r="35" spans="1:13" s="23" customFormat="1" ht="12.5" x14ac:dyDescent="0.25">
      <c r="A35" s="68"/>
      <c r="B35" s="107" t="s">
        <v>154</v>
      </c>
      <c r="C35" s="107"/>
      <c r="D35" s="107"/>
      <c r="E35" s="107"/>
      <c r="F35" s="107"/>
      <c r="G35" s="107"/>
      <c r="H35" s="76">
        <v>1.9</v>
      </c>
      <c r="I35" s="76">
        <v>2.1</v>
      </c>
      <c r="J35" s="76">
        <v>2</v>
      </c>
      <c r="K35" s="68"/>
      <c r="L35" s="24"/>
      <c r="M35" s="30" t="s">
        <v>154</v>
      </c>
    </row>
    <row r="36" spans="1:13" s="23" customFormat="1" ht="12.5" x14ac:dyDescent="0.25">
      <c r="A36" s="68"/>
      <c r="B36" s="107" t="s">
        <v>155</v>
      </c>
      <c r="C36" s="107"/>
      <c r="D36" s="107"/>
      <c r="E36" s="107"/>
      <c r="F36" s="107"/>
      <c r="G36" s="107"/>
      <c r="H36" s="76">
        <v>45.3</v>
      </c>
      <c r="I36" s="76">
        <v>46.2</v>
      </c>
      <c r="J36" s="76">
        <v>47.4</v>
      </c>
      <c r="K36" s="68"/>
      <c r="L36" s="24"/>
      <c r="M36" s="30" t="s">
        <v>155</v>
      </c>
    </row>
    <row r="37" spans="1:13" s="23" customFormat="1" ht="12.5" x14ac:dyDescent="0.25">
      <c r="A37" s="68"/>
      <c r="B37" s="107" t="s">
        <v>156</v>
      </c>
      <c r="C37" s="107"/>
      <c r="D37" s="107"/>
      <c r="E37" s="107"/>
      <c r="F37" s="107"/>
      <c r="G37" s="107"/>
      <c r="H37" s="76">
        <v>52.8</v>
      </c>
      <c r="I37" s="76">
        <v>51.6</v>
      </c>
      <c r="J37" s="76">
        <v>50.5</v>
      </c>
      <c r="K37" s="68"/>
      <c r="L37" s="24"/>
      <c r="M37" s="30" t="s">
        <v>156</v>
      </c>
    </row>
    <row r="38" spans="1:13" s="23" customFormat="1" ht="12.5" x14ac:dyDescent="0.25">
      <c r="A38" s="68"/>
      <c r="B38" s="85"/>
      <c r="C38" s="85"/>
      <c r="D38" s="85"/>
      <c r="E38" s="85"/>
      <c r="F38" s="85"/>
      <c r="G38" s="85"/>
      <c r="H38" s="86"/>
      <c r="I38" s="86"/>
      <c r="J38" s="86"/>
      <c r="K38" s="68"/>
      <c r="L38" s="24"/>
      <c r="M38" s="30"/>
    </row>
    <row r="39" spans="1:13" s="23" customFormat="1" ht="12.5" x14ac:dyDescent="0.25">
      <c r="A39" s="68"/>
      <c r="B39" s="107" t="s">
        <v>32</v>
      </c>
      <c r="C39" s="107"/>
      <c r="D39" s="107"/>
      <c r="E39" s="107"/>
      <c r="F39" s="107"/>
      <c r="G39" s="107"/>
      <c r="H39" s="74">
        <v>9695</v>
      </c>
      <c r="I39" s="74">
        <v>9406</v>
      </c>
      <c r="J39" s="74">
        <v>9864</v>
      </c>
      <c r="K39" s="68"/>
      <c r="L39" s="24"/>
      <c r="M39" s="30" t="s">
        <v>32</v>
      </c>
    </row>
    <row r="40" spans="1:13" s="23" customFormat="1" ht="12.5" x14ac:dyDescent="0.25">
      <c r="A40" s="68"/>
      <c r="B40" s="68"/>
      <c r="C40" s="68"/>
      <c r="D40" s="68"/>
      <c r="E40" s="68"/>
      <c r="F40" s="68"/>
      <c r="G40" s="68"/>
      <c r="H40" s="68"/>
      <c r="I40" s="68"/>
      <c r="J40" s="68"/>
      <c r="K40" s="68"/>
      <c r="L40" s="24"/>
      <c r="M40" s="30"/>
    </row>
    <row r="41" spans="1:13" s="23" customFormat="1" ht="12.5" x14ac:dyDescent="0.25">
      <c r="A41" s="68"/>
      <c r="B41" s="68"/>
      <c r="C41" s="68"/>
      <c r="D41" s="68"/>
      <c r="E41" s="68"/>
      <c r="F41" s="68"/>
      <c r="G41" s="68"/>
      <c r="H41" s="68"/>
      <c r="I41" s="68"/>
      <c r="J41" s="68"/>
      <c r="K41" s="68"/>
      <c r="L41" s="24"/>
      <c r="M41" s="30"/>
    </row>
    <row r="42" spans="1:13" s="26" customFormat="1" x14ac:dyDescent="0.3">
      <c r="A42" s="69"/>
      <c r="B42" s="110" t="s">
        <v>585</v>
      </c>
      <c r="C42" s="110"/>
      <c r="D42" s="110"/>
      <c r="E42" s="110"/>
      <c r="F42" s="110"/>
      <c r="G42" s="110"/>
      <c r="H42" s="110"/>
      <c r="I42" s="110"/>
      <c r="J42" s="110"/>
      <c r="K42" s="69"/>
      <c r="L42" s="27" t="s">
        <v>543</v>
      </c>
      <c r="M42" s="31"/>
    </row>
    <row r="43" spans="1:13" s="23" customFormat="1" ht="12.5" x14ac:dyDescent="0.25">
      <c r="A43" s="68"/>
      <c r="B43" s="68"/>
      <c r="C43" s="68"/>
      <c r="D43" s="68"/>
      <c r="E43" s="68"/>
      <c r="F43" s="68"/>
      <c r="G43" s="68"/>
      <c r="H43" s="68"/>
      <c r="I43" s="68"/>
      <c r="J43" s="68"/>
      <c r="K43" s="68"/>
      <c r="L43" s="24"/>
      <c r="M43" s="30"/>
    </row>
    <row r="44" spans="1:13" s="58" customFormat="1" x14ac:dyDescent="0.3">
      <c r="A44" s="70"/>
      <c r="B44" s="70"/>
      <c r="C44" s="70"/>
      <c r="D44" s="70"/>
      <c r="E44" s="70"/>
      <c r="F44" s="70"/>
      <c r="G44" s="70"/>
      <c r="H44" s="111" t="s">
        <v>620</v>
      </c>
      <c r="I44" s="111"/>
      <c r="J44" s="111"/>
      <c r="K44" s="70"/>
    </row>
    <row r="45" spans="1:13" s="58" customFormat="1" x14ac:dyDescent="0.3">
      <c r="A45" s="70"/>
      <c r="B45" s="70"/>
      <c r="C45" s="70"/>
      <c r="D45" s="70"/>
      <c r="E45" s="70"/>
      <c r="F45" s="70"/>
      <c r="G45" s="70"/>
      <c r="H45" s="71" t="s">
        <v>613</v>
      </c>
      <c r="I45" s="71" t="s">
        <v>614</v>
      </c>
      <c r="J45" s="71" t="s">
        <v>615</v>
      </c>
      <c r="K45" s="70"/>
    </row>
    <row r="46" spans="1:13" s="23" customFormat="1" ht="12.5" x14ac:dyDescent="0.25">
      <c r="A46" s="68"/>
      <c r="B46" s="107" t="s">
        <v>157</v>
      </c>
      <c r="C46" s="107"/>
      <c r="D46" s="107"/>
      <c r="E46" s="107"/>
      <c r="F46" s="107"/>
      <c r="G46" s="107"/>
      <c r="H46" s="76">
        <v>3.3</v>
      </c>
      <c r="I46" s="76">
        <v>4.0999999999999996</v>
      </c>
      <c r="J46" s="76">
        <v>4.3</v>
      </c>
      <c r="K46" s="68"/>
      <c r="L46" s="24"/>
      <c r="M46" s="30" t="s">
        <v>157</v>
      </c>
    </row>
    <row r="47" spans="1:13" s="23" customFormat="1" ht="12.5" x14ac:dyDescent="0.25">
      <c r="A47" s="68"/>
      <c r="B47" s="107" t="s">
        <v>158</v>
      </c>
      <c r="C47" s="107"/>
      <c r="D47" s="107"/>
      <c r="E47" s="107"/>
      <c r="F47" s="107"/>
      <c r="G47" s="107"/>
      <c r="H47" s="76">
        <v>0.7</v>
      </c>
      <c r="I47" s="76">
        <v>0.7</v>
      </c>
      <c r="J47" s="76">
        <v>0.9</v>
      </c>
      <c r="K47" s="68"/>
      <c r="L47" s="24"/>
      <c r="M47" s="30" t="s">
        <v>158</v>
      </c>
    </row>
    <row r="48" spans="1:13" s="23" customFormat="1" ht="12.5" x14ac:dyDescent="0.25">
      <c r="A48" s="68"/>
      <c r="B48" s="107" t="s">
        <v>168</v>
      </c>
      <c r="C48" s="107"/>
      <c r="D48" s="107"/>
      <c r="E48" s="107"/>
      <c r="F48" s="107"/>
      <c r="G48" s="107"/>
      <c r="H48" s="76">
        <v>4</v>
      </c>
      <c r="I48" s="76">
        <v>4.5</v>
      </c>
      <c r="J48" s="76">
        <v>4.2</v>
      </c>
      <c r="K48" s="68"/>
      <c r="L48" s="24"/>
      <c r="M48" s="30" t="s">
        <v>168</v>
      </c>
    </row>
    <row r="49" spans="1:13" s="23" customFormat="1" ht="12.5" x14ac:dyDescent="0.25">
      <c r="A49" s="68"/>
      <c r="B49" s="107" t="s">
        <v>178</v>
      </c>
      <c r="C49" s="107"/>
      <c r="D49" s="107"/>
      <c r="E49" s="107"/>
      <c r="F49" s="107"/>
      <c r="G49" s="107"/>
      <c r="H49" s="76">
        <v>6</v>
      </c>
      <c r="I49" s="76">
        <v>5.9</v>
      </c>
      <c r="J49" s="76">
        <v>5.8</v>
      </c>
      <c r="K49" s="68"/>
      <c r="L49" s="24"/>
      <c r="M49" s="30" t="s">
        <v>178</v>
      </c>
    </row>
    <row r="50" spans="1:13" s="23" customFormat="1" ht="12.5" x14ac:dyDescent="0.25">
      <c r="A50" s="68"/>
      <c r="B50" s="107" t="s">
        <v>179</v>
      </c>
      <c r="C50" s="107"/>
      <c r="D50" s="107"/>
      <c r="E50" s="107"/>
      <c r="F50" s="107"/>
      <c r="G50" s="107"/>
      <c r="H50" s="76">
        <v>5.2</v>
      </c>
      <c r="I50" s="76">
        <v>4.8</v>
      </c>
      <c r="J50" s="76">
        <v>4.7</v>
      </c>
      <c r="K50" s="68"/>
      <c r="L50" s="24"/>
      <c r="M50" s="30" t="s">
        <v>179</v>
      </c>
    </row>
    <row r="51" spans="1:13" s="23" customFormat="1" ht="12.5" x14ac:dyDescent="0.25">
      <c r="A51" s="68"/>
      <c r="B51" s="107" t="s">
        <v>180</v>
      </c>
      <c r="C51" s="107"/>
      <c r="D51" s="107"/>
      <c r="E51" s="107"/>
      <c r="F51" s="107"/>
      <c r="G51" s="107"/>
      <c r="H51" s="76">
        <v>12.4</v>
      </c>
      <c r="I51" s="76">
        <v>13.5</v>
      </c>
      <c r="J51" s="76">
        <v>13.3</v>
      </c>
      <c r="K51" s="68"/>
      <c r="L51" s="24"/>
      <c r="M51" s="30" t="s">
        <v>180</v>
      </c>
    </row>
    <row r="52" spans="1:13" s="23" customFormat="1" ht="12.5" x14ac:dyDescent="0.25">
      <c r="A52" s="68"/>
      <c r="B52" s="107" t="s">
        <v>181</v>
      </c>
      <c r="C52" s="107"/>
      <c r="D52" s="107"/>
      <c r="E52" s="107"/>
      <c r="F52" s="107"/>
      <c r="G52" s="107"/>
      <c r="H52" s="76">
        <v>2.1</v>
      </c>
      <c r="I52" s="76">
        <v>1.7</v>
      </c>
      <c r="J52" s="76">
        <v>1.9</v>
      </c>
      <c r="K52" s="68"/>
      <c r="L52" s="24"/>
      <c r="M52" s="30" t="s">
        <v>181</v>
      </c>
    </row>
    <row r="53" spans="1:13" s="23" customFormat="1" ht="12.5" x14ac:dyDescent="0.25">
      <c r="A53" s="68"/>
      <c r="B53" s="107" t="s">
        <v>480</v>
      </c>
      <c r="C53" s="107"/>
      <c r="D53" s="107"/>
      <c r="E53" s="107"/>
      <c r="F53" s="107"/>
      <c r="G53" s="107"/>
      <c r="H53" s="76">
        <v>0.4</v>
      </c>
      <c r="I53" s="76">
        <v>0.3</v>
      </c>
      <c r="J53" s="76">
        <v>0.2</v>
      </c>
      <c r="K53" s="68"/>
      <c r="L53" s="24"/>
      <c r="M53" s="30" t="s">
        <v>480</v>
      </c>
    </row>
    <row r="54" spans="1:13" s="23" customFormat="1" ht="12.5" x14ac:dyDescent="0.25">
      <c r="A54" s="68"/>
      <c r="B54" s="107" t="s">
        <v>182</v>
      </c>
      <c r="C54" s="107"/>
      <c r="D54" s="107"/>
      <c r="E54" s="107"/>
      <c r="F54" s="107"/>
      <c r="G54" s="107"/>
      <c r="H54" s="76">
        <v>2.2999999999999998</v>
      </c>
      <c r="I54" s="76">
        <v>2.4</v>
      </c>
      <c r="J54" s="76">
        <v>2.5</v>
      </c>
      <c r="K54" s="68"/>
      <c r="L54" s="24"/>
      <c r="M54" s="30" t="s">
        <v>182</v>
      </c>
    </row>
    <row r="55" spans="1:13" s="23" customFormat="1" ht="12.5" x14ac:dyDescent="0.25">
      <c r="A55" s="68"/>
      <c r="B55" s="107" t="s">
        <v>183</v>
      </c>
      <c r="C55" s="107"/>
      <c r="D55" s="107"/>
      <c r="E55" s="107"/>
      <c r="F55" s="107"/>
      <c r="G55" s="107"/>
      <c r="H55" s="76">
        <v>3</v>
      </c>
      <c r="I55" s="76">
        <v>2.9</v>
      </c>
      <c r="J55" s="76">
        <v>3.1</v>
      </c>
      <c r="K55" s="68"/>
      <c r="L55" s="24"/>
      <c r="M55" s="30" t="s">
        <v>183</v>
      </c>
    </row>
    <row r="56" spans="1:13" s="23" customFormat="1" ht="12.5" x14ac:dyDescent="0.25">
      <c r="A56" s="68"/>
      <c r="B56" s="107" t="s">
        <v>159</v>
      </c>
      <c r="C56" s="107"/>
      <c r="D56" s="107"/>
      <c r="E56" s="107"/>
      <c r="F56" s="107"/>
      <c r="G56" s="107"/>
      <c r="H56" s="76">
        <v>0</v>
      </c>
      <c r="I56" s="76">
        <v>0</v>
      </c>
      <c r="J56" s="76">
        <v>0</v>
      </c>
      <c r="K56" s="68"/>
      <c r="L56" s="24"/>
      <c r="M56" s="30" t="s">
        <v>159</v>
      </c>
    </row>
    <row r="57" spans="1:13" s="23" customFormat="1" ht="12.5" x14ac:dyDescent="0.25">
      <c r="A57" s="68"/>
      <c r="B57" s="107" t="s">
        <v>160</v>
      </c>
      <c r="C57" s="107"/>
      <c r="D57" s="107"/>
      <c r="E57" s="107"/>
      <c r="F57" s="107"/>
      <c r="G57" s="107"/>
      <c r="H57" s="76">
        <v>6.7</v>
      </c>
      <c r="I57" s="76">
        <v>6.3</v>
      </c>
      <c r="J57" s="76">
        <v>5.9</v>
      </c>
      <c r="K57" s="68"/>
      <c r="L57" s="24"/>
      <c r="M57" s="30" t="s">
        <v>160</v>
      </c>
    </row>
    <row r="58" spans="1:13" s="23" customFormat="1" ht="12.5" x14ac:dyDescent="0.25">
      <c r="A58" s="68"/>
      <c r="B58" s="107" t="s">
        <v>161</v>
      </c>
      <c r="C58" s="107"/>
      <c r="D58" s="107"/>
      <c r="E58" s="107"/>
      <c r="F58" s="107"/>
      <c r="G58" s="107"/>
      <c r="H58" s="76">
        <v>2.5</v>
      </c>
      <c r="I58" s="76">
        <v>3</v>
      </c>
      <c r="J58" s="76">
        <v>2.9</v>
      </c>
      <c r="K58" s="68"/>
      <c r="L58" s="24"/>
      <c r="M58" s="30" t="s">
        <v>161</v>
      </c>
    </row>
    <row r="59" spans="1:13" s="23" customFormat="1" ht="12.5" x14ac:dyDescent="0.25">
      <c r="A59" s="68"/>
      <c r="B59" s="107" t="s">
        <v>162</v>
      </c>
      <c r="C59" s="107"/>
      <c r="D59" s="107"/>
      <c r="E59" s="107"/>
      <c r="F59" s="107"/>
      <c r="G59" s="107"/>
      <c r="H59" s="76">
        <v>7.1</v>
      </c>
      <c r="I59" s="76">
        <v>7.2</v>
      </c>
      <c r="J59" s="76">
        <v>8</v>
      </c>
      <c r="K59" s="68"/>
      <c r="L59" s="24"/>
      <c r="M59" s="30" t="s">
        <v>162</v>
      </c>
    </row>
    <row r="60" spans="1:13" s="23" customFormat="1" ht="12.5" x14ac:dyDescent="0.25">
      <c r="A60" s="68"/>
      <c r="B60" s="107" t="s">
        <v>163</v>
      </c>
      <c r="C60" s="107"/>
      <c r="D60" s="107"/>
      <c r="E60" s="107"/>
      <c r="F60" s="107"/>
      <c r="G60" s="107"/>
      <c r="H60" s="76">
        <v>1.5</v>
      </c>
      <c r="I60" s="76">
        <v>1.7</v>
      </c>
      <c r="J60" s="76">
        <v>1.7</v>
      </c>
      <c r="K60" s="68"/>
      <c r="L60" s="24"/>
      <c r="M60" s="30" t="s">
        <v>163</v>
      </c>
    </row>
    <row r="61" spans="1:13" s="23" customFormat="1" ht="12.5" x14ac:dyDescent="0.25">
      <c r="A61" s="68"/>
      <c r="B61" s="107" t="s">
        <v>164</v>
      </c>
      <c r="C61" s="107"/>
      <c r="D61" s="107"/>
      <c r="E61" s="107"/>
      <c r="F61" s="107"/>
      <c r="G61" s="107"/>
      <c r="H61" s="76">
        <v>0.7</v>
      </c>
      <c r="I61" s="76">
        <v>0.8</v>
      </c>
      <c r="J61" s="76">
        <v>0.7</v>
      </c>
      <c r="K61" s="68"/>
      <c r="L61" s="24"/>
      <c r="M61" s="30" t="s">
        <v>164</v>
      </c>
    </row>
    <row r="62" spans="1:13" s="23" customFormat="1" ht="12.5" x14ac:dyDescent="0.25">
      <c r="A62" s="68"/>
      <c r="B62" s="107" t="s">
        <v>165</v>
      </c>
      <c r="C62" s="107"/>
      <c r="D62" s="107"/>
      <c r="E62" s="107"/>
      <c r="F62" s="107"/>
      <c r="G62" s="107"/>
      <c r="H62" s="76">
        <v>8.3000000000000007</v>
      </c>
      <c r="I62" s="76">
        <v>7.6</v>
      </c>
      <c r="J62" s="76">
        <v>7.8</v>
      </c>
      <c r="K62" s="68"/>
      <c r="L62" s="24"/>
      <c r="M62" s="30" t="s">
        <v>165</v>
      </c>
    </row>
    <row r="63" spans="1:13" s="23" customFormat="1" ht="12.5" x14ac:dyDescent="0.25">
      <c r="A63" s="68"/>
      <c r="B63" s="107" t="s">
        <v>26</v>
      </c>
      <c r="C63" s="107"/>
      <c r="D63" s="107"/>
      <c r="E63" s="107"/>
      <c r="F63" s="107"/>
      <c r="G63" s="107"/>
      <c r="H63" s="76">
        <v>1</v>
      </c>
      <c r="I63" s="76">
        <v>0.9</v>
      </c>
      <c r="J63" s="76">
        <v>0.9</v>
      </c>
      <c r="K63" s="68"/>
      <c r="L63" s="24"/>
      <c r="M63" s="30" t="s">
        <v>26</v>
      </c>
    </row>
    <row r="64" spans="1:13" s="23" customFormat="1" ht="12.5" x14ac:dyDescent="0.25">
      <c r="A64" s="68"/>
      <c r="B64" s="107" t="s">
        <v>166</v>
      </c>
      <c r="C64" s="107"/>
      <c r="D64" s="107"/>
      <c r="E64" s="107"/>
      <c r="F64" s="107"/>
      <c r="G64" s="107"/>
      <c r="H64" s="76">
        <v>1.5</v>
      </c>
      <c r="I64" s="76">
        <v>1.5</v>
      </c>
      <c r="J64" s="76">
        <v>1.5</v>
      </c>
      <c r="K64" s="68"/>
      <c r="L64" s="24"/>
      <c r="M64" s="30" t="s">
        <v>166</v>
      </c>
    </row>
    <row r="65" spans="1:13" s="23" customFormat="1" ht="12.5" x14ac:dyDescent="0.25">
      <c r="A65" s="68"/>
      <c r="B65" s="107" t="s">
        <v>167</v>
      </c>
      <c r="C65" s="107"/>
      <c r="D65" s="107"/>
      <c r="E65" s="107"/>
      <c r="F65" s="107"/>
      <c r="G65" s="107"/>
      <c r="H65" s="76">
        <v>0.3</v>
      </c>
      <c r="I65" s="76">
        <v>0.3</v>
      </c>
      <c r="J65" s="76">
        <v>0.2</v>
      </c>
      <c r="K65" s="68"/>
      <c r="L65" s="24"/>
      <c r="M65" s="30" t="s">
        <v>167</v>
      </c>
    </row>
    <row r="66" spans="1:13" s="23" customFormat="1" ht="12.5" x14ac:dyDescent="0.25">
      <c r="A66" s="68"/>
      <c r="B66" s="107" t="s">
        <v>169</v>
      </c>
      <c r="C66" s="107"/>
      <c r="D66" s="107"/>
      <c r="E66" s="107"/>
      <c r="F66" s="107"/>
      <c r="G66" s="107"/>
      <c r="H66" s="76">
        <v>3.2</v>
      </c>
      <c r="I66" s="76">
        <v>3.3</v>
      </c>
      <c r="J66" s="76">
        <v>3.5</v>
      </c>
      <c r="K66" s="68"/>
      <c r="L66" s="24"/>
      <c r="M66" s="30" t="s">
        <v>169</v>
      </c>
    </row>
    <row r="67" spans="1:13" s="23" customFormat="1" ht="12.5" x14ac:dyDescent="0.25">
      <c r="A67" s="68"/>
      <c r="B67" s="107" t="s">
        <v>170</v>
      </c>
      <c r="C67" s="107"/>
      <c r="D67" s="107"/>
      <c r="E67" s="107"/>
      <c r="F67" s="107"/>
      <c r="G67" s="107"/>
      <c r="H67" s="76">
        <v>0.8</v>
      </c>
      <c r="I67" s="76">
        <v>0.7</v>
      </c>
      <c r="J67" s="76">
        <v>0.7</v>
      </c>
      <c r="K67" s="68"/>
      <c r="L67" s="24"/>
      <c r="M67" s="30" t="s">
        <v>170</v>
      </c>
    </row>
    <row r="68" spans="1:13" s="23" customFormat="1" ht="12.5" x14ac:dyDescent="0.25">
      <c r="A68" s="68"/>
      <c r="B68" s="107" t="s">
        <v>171</v>
      </c>
      <c r="C68" s="107"/>
      <c r="D68" s="107"/>
      <c r="E68" s="107"/>
      <c r="F68" s="107"/>
      <c r="G68" s="107"/>
      <c r="H68" s="76">
        <v>2.6</v>
      </c>
      <c r="I68" s="76">
        <v>2.6</v>
      </c>
      <c r="J68" s="76">
        <v>2.2999999999999998</v>
      </c>
      <c r="K68" s="68"/>
      <c r="L68" s="24"/>
      <c r="M68" s="30" t="s">
        <v>171</v>
      </c>
    </row>
    <row r="69" spans="1:13" s="23" customFormat="1" ht="12.5" x14ac:dyDescent="0.25">
      <c r="A69" s="68"/>
      <c r="B69" s="107" t="s">
        <v>172</v>
      </c>
      <c r="C69" s="107"/>
      <c r="D69" s="107"/>
      <c r="E69" s="107"/>
      <c r="F69" s="107"/>
      <c r="G69" s="107"/>
      <c r="H69" s="76">
        <v>6.7</v>
      </c>
      <c r="I69" s="76">
        <v>6</v>
      </c>
      <c r="J69" s="76">
        <v>6</v>
      </c>
      <c r="K69" s="68"/>
      <c r="L69" s="24"/>
      <c r="M69" s="30" t="s">
        <v>172</v>
      </c>
    </row>
    <row r="70" spans="1:13" s="23" customFormat="1" ht="12.5" x14ac:dyDescent="0.25">
      <c r="A70" s="68"/>
      <c r="B70" s="107" t="s">
        <v>173</v>
      </c>
      <c r="C70" s="107"/>
      <c r="D70" s="107"/>
      <c r="E70" s="107"/>
      <c r="F70" s="107"/>
      <c r="G70" s="107"/>
      <c r="H70" s="76">
        <v>0.9</v>
      </c>
      <c r="I70" s="76">
        <v>1.1000000000000001</v>
      </c>
      <c r="J70" s="76">
        <v>1.1000000000000001</v>
      </c>
      <c r="K70" s="68"/>
      <c r="L70" s="24"/>
      <c r="M70" s="30" t="s">
        <v>173</v>
      </c>
    </row>
    <row r="71" spans="1:13" s="23" customFormat="1" ht="12.5" x14ac:dyDescent="0.25">
      <c r="A71" s="68"/>
      <c r="B71" s="107" t="s">
        <v>174</v>
      </c>
      <c r="C71" s="107"/>
      <c r="D71" s="107"/>
      <c r="E71" s="107"/>
      <c r="F71" s="107"/>
      <c r="G71" s="107"/>
      <c r="H71" s="76">
        <v>0.5</v>
      </c>
      <c r="I71" s="76">
        <v>0.7</v>
      </c>
      <c r="J71" s="76">
        <v>0.8</v>
      </c>
      <c r="K71" s="68"/>
      <c r="L71" s="24"/>
      <c r="M71" s="30" t="s">
        <v>174</v>
      </c>
    </row>
    <row r="72" spans="1:13" s="23" customFormat="1" ht="12.5" x14ac:dyDescent="0.25">
      <c r="A72" s="68"/>
      <c r="B72" s="107" t="s">
        <v>175</v>
      </c>
      <c r="C72" s="107"/>
      <c r="D72" s="107"/>
      <c r="E72" s="107"/>
      <c r="F72" s="107"/>
      <c r="G72" s="107"/>
      <c r="H72" s="76">
        <v>0.2</v>
      </c>
      <c r="I72" s="76">
        <v>0.3</v>
      </c>
      <c r="J72" s="76">
        <v>0.3</v>
      </c>
      <c r="K72" s="68"/>
      <c r="L72" s="24"/>
      <c r="M72" s="30" t="s">
        <v>175</v>
      </c>
    </row>
    <row r="73" spans="1:13" s="23" customFormat="1" ht="12.5" x14ac:dyDescent="0.25">
      <c r="A73" s="68"/>
      <c r="B73" s="107" t="s">
        <v>176</v>
      </c>
      <c r="C73" s="107"/>
      <c r="D73" s="107"/>
      <c r="E73" s="107"/>
      <c r="F73" s="107"/>
      <c r="G73" s="107"/>
      <c r="H73" s="76">
        <v>15.8</v>
      </c>
      <c r="I73" s="76">
        <v>15.3</v>
      </c>
      <c r="J73" s="76">
        <v>14.9</v>
      </c>
      <c r="K73" s="68"/>
      <c r="L73" s="24"/>
      <c r="M73" s="30" t="s">
        <v>176</v>
      </c>
    </row>
    <row r="74" spans="1:13" s="23" customFormat="1" ht="12.5" x14ac:dyDescent="0.25">
      <c r="A74" s="68"/>
      <c r="B74" s="107" t="s">
        <v>177</v>
      </c>
      <c r="C74" s="107"/>
      <c r="D74" s="107"/>
      <c r="E74" s="107"/>
      <c r="F74" s="107"/>
      <c r="G74" s="107"/>
      <c r="H74" s="76">
        <v>0</v>
      </c>
      <c r="I74" s="76">
        <v>0</v>
      </c>
      <c r="J74" s="76">
        <v>0</v>
      </c>
      <c r="K74" s="68"/>
      <c r="L74" s="24"/>
      <c r="M74" s="30" t="s">
        <v>177</v>
      </c>
    </row>
    <row r="75" spans="1:13" s="23" customFormat="1" ht="12.5" x14ac:dyDescent="0.25">
      <c r="A75" s="68"/>
      <c r="B75" s="85"/>
      <c r="C75" s="85"/>
      <c r="D75" s="85"/>
      <c r="E75" s="85"/>
      <c r="F75" s="85"/>
      <c r="G75" s="85"/>
      <c r="H75" s="86"/>
      <c r="I75" s="86"/>
      <c r="J75" s="86"/>
      <c r="K75" s="68"/>
      <c r="L75" s="24"/>
      <c r="M75" s="30"/>
    </row>
    <row r="76" spans="1:13" s="23" customFormat="1" ht="12.5" x14ac:dyDescent="0.25">
      <c r="A76" s="68"/>
      <c r="B76" s="107" t="s">
        <v>32</v>
      </c>
      <c r="C76" s="107"/>
      <c r="D76" s="107"/>
      <c r="E76" s="107"/>
      <c r="F76" s="107"/>
      <c r="G76" s="107"/>
      <c r="H76" s="74">
        <v>15068</v>
      </c>
      <c r="I76" s="74">
        <v>14413</v>
      </c>
      <c r="J76" s="74">
        <v>14665</v>
      </c>
      <c r="K76" s="68"/>
      <c r="L76" s="24"/>
      <c r="M76" s="30" t="s">
        <v>32</v>
      </c>
    </row>
    <row r="77" spans="1:13" s="23" customFormat="1" ht="12.5" x14ac:dyDescent="0.25">
      <c r="A77" s="68"/>
      <c r="B77" s="68"/>
      <c r="C77" s="68"/>
      <c r="D77" s="68"/>
      <c r="E77" s="68"/>
      <c r="F77" s="68"/>
      <c r="G77" s="68"/>
      <c r="H77" s="68"/>
      <c r="I77" s="68"/>
      <c r="J77" s="68"/>
      <c r="K77" s="68"/>
      <c r="L77" s="24"/>
      <c r="M77" s="30"/>
    </row>
    <row r="78" spans="1:13" s="23" customFormat="1" ht="12.5" x14ac:dyDescent="0.25">
      <c r="A78" s="68"/>
      <c r="B78" s="68"/>
      <c r="C78" s="68"/>
      <c r="D78" s="68"/>
      <c r="E78" s="68"/>
      <c r="F78" s="68"/>
      <c r="G78" s="68"/>
      <c r="H78" s="68"/>
      <c r="I78" s="68"/>
      <c r="J78" s="68"/>
      <c r="K78" s="68"/>
      <c r="L78" s="24"/>
      <c r="M78" s="30"/>
    </row>
    <row r="79" spans="1:13" s="26" customFormat="1" ht="52" x14ac:dyDescent="0.3">
      <c r="A79" s="69"/>
      <c r="B79" s="110" t="s">
        <v>586</v>
      </c>
      <c r="C79" s="110"/>
      <c r="D79" s="110"/>
      <c r="E79" s="110"/>
      <c r="F79" s="110"/>
      <c r="G79" s="110"/>
      <c r="H79" s="110"/>
      <c r="I79" s="110"/>
      <c r="J79" s="110"/>
      <c r="K79" s="69"/>
      <c r="L79" s="27" t="s">
        <v>544</v>
      </c>
      <c r="M79" s="31"/>
    </row>
    <row r="80" spans="1:13" s="23" customFormat="1" ht="12.5" x14ac:dyDescent="0.25">
      <c r="A80" s="68"/>
      <c r="B80" s="68"/>
      <c r="C80" s="68"/>
      <c r="D80" s="68"/>
      <c r="E80" s="68"/>
      <c r="F80" s="68"/>
      <c r="G80" s="68"/>
      <c r="H80" s="68"/>
      <c r="I80" s="68"/>
      <c r="J80" s="68"/>
      <c r="K80" s="68"/>
      <c r="L80" s="24"/>
      <c r="M80" s="30"/>
    </row>
    <row r="81" spans="1:13" s="58" customFormat="1" x14ac:dyDescent="0.3">
      <c r="A81" s="70"/>
      <c r="B81" s="70"/>
      <c r="C81" s="70"/>
      <c r="D81" s="70"/>
      <c r="E81" s="70"/>
      <c r="F81" s="70"/>
      <c r="G81" s="70"/>
      <c r="H81" s="111" t="s">
        <v>620</v>
      </c>
      <c r="I81" s="111"/>
      <c r="J81" s="111"/>
      <c r="K81" s="70"/>
    </row>
    <row r="82" spans="1:13" s="58" customFormat="1" x14ac:dyDescent="0.3">
      <c r="A82" s="70"/>
      <c r="B82" s="70"/>
      <c r="C82" s="70"/>
      <c r="D82" s="70"/>
      <c r="E82" s="70"/>
      <c r="F82" s="70"/>
      <c r="G82" s="70"/>
      <c r="H82" s="71" t="s">
        <v>613</v>
      </c>
      <c r="I82" s="71" t="s">
        <v>614</v>
      </c>
      <c r="J82" s="71" t="s">
        <v>615</v>
      </c>
      <c r="K82" s="70"/>
    </row>
    <row r="83" spans="1:13" s="23" customFormat="1" ht="25" x14ac:dyDescent="0.25">
      <c r="A83" s="68"/>
      <c r="B83" s="107" t="s">
        <v>363</v>
      </c>
      <c r="C83" s="107"/>
      <c r="D83" s="107"/>
      <c r="E83" s="107"/>
      <c r="F83" s="107"/>
      <c r="G83" s="107"/>
      <c r="H83" s="76">
        <v>29.6</v>
      </c>
      <c r="I83" s="76">
        <v>28.3</v>
      </c>
      <c r="J83" s="76">
        <v>27.1</v>
      </c>
      <c r="K83" s="68"/>
      <c r="L83" s="24"/>
      <c r="M83" s="30" t="s">
        <v>363</v>
      </c>
    </row>
    <row r="84" spans="1:13" s="23" customFormat="1" ht="12.5" x14ac:dyDescent="0.25">
      <c r="A84" s="68"/>
      <c r="B84" s="107" t="s">
        <v>184</v>
      </c>
      <c r="C84" s="107"/>
      <c r="D84" s="107"/>
      <c r="E84" s="107"/>
      <c r="F84" s="107"/>
      <c r="G84" s="107"/>
      <c r="H84" s="76">
        <v>6.1</v>
      </c>
      <c r="I84" s="76">
        <v>6</v>
      </c>
      <c r="J84" s="76">
        <v>5.8</v>
      </c>
      <c r="K84" s="68"/>
      <c r="L84" s="24"/>
      <c r="M84" s="30" t="s">
        <v>184</v>
      </c>
    </row>
    <row r="85" spans="1:13" s="23" customFormat="1" ht="25" x14ac:dyDescent="0.25">
      <c r="A85" s="68"/>
      <c r="B85" s="107" t="s">
        <v>364</v>
      </c>
      <c r="C85" s="107"/>
      <c r="D85" s="107"/>
      <c r="E85" s="107"/>
      <c r="F85" s="107"/>
      <c r="G85" s="107"/>
      <c r="H85" s="76">
        <v>46.5</v>
      </c>
      <c r="I85" s="76">
        <v>48.6</v>
      </c>
      <c r="J85" s="76">
        <v>49.6</v>
      </c>
      <c r="K85" s="68"/>
      <c r="L85" s="24"/>
      <c r="M85" s="30" t="s">
        <v>364</v>
      </c>
    </row>
    <row r="86" spans="1:13" s="23" customFormat="1" ht="12.5" x14ac:dyDescent="0.25">
      <c r="A86" s="68"/>
      <c r="B86" s="107" t="s">
        <v>176</v>
      </c>
      <c r="C86" s="107"/>
      <c r="D86" s="107"/>
      <c r="E86" s="107"/>
      <c r="F86" s="107"/>
      <c r="G86" s="107"/>
      <c r="H86" s="76">
        <v>17.8</v>
      </c>
      <c r="I86" s="76">
        <v>17.100000000000001</v>
      </c>
      <c r="J86" s="76">
        <v>17.600000000000001</v>
      </c>
      <c r="K86" s="68"/>
      <c r="L86" s="24"/>
      <c r="M86" s="30" t="s">
        <v>176</v>
      </c>
    </row>
    <row r="87" spans="1:13" s="23" customFormat="1" ht="12.5" x14ac:dyDescent="0.25">
      <c r="A87" s="68"/>
      <c r="B87" s="85"/>
      <c r="C87" s="85"/>
      <c r="D87" s="85"/>
      <c r="E87" s="85"/>
      <c r="F87" s="85"/>
      <c r="G87" s="85"/>
      <c r="H87" s="86"/>
      <c r="I87" s="86"/>
      <c r="J87" s="86"/>
      <c r="K87" s="68"/>
      <c r="L87" s="24"/>
      <c r="M87" s="30"/>
    </row>
    <row r="88" spans="1:13" s="23" customFormat="1" ht="12.5" x14ac:dyDescent="0.25">
      <c r="A88" s="68"/>
      <c r="B88" s="107" t="s">
        <v>32</v>
      </c>
      <c r="C88" s="107"/>
      <c r="D88" s="107"/>
      <c r="E88" s="107"/>
      <c r="F88" s="107"/>
      <c r="G88" s="107"/>
      <c r="H88" s="74">
        <v>5234</v>
      </c>
      <c r="I88" s="74">
        <v>4873</v>
      </c>
      <c r="J88" s="74">
        <v>4923</v>
      </c>
      <c r="K88" s="68"/>
      <c r="L88" s="24"/>
      <c r="M88" s="30" t="s">
        <v>32</v>
      </c>
    </row>
    <row r="89" spans="1:13" s="23" customFormat="1" ht="12.75" customHeight="1" x14ac:dyDescent="0.25">
      <c r="A89" s="68"/>
      <c r="B89" s="68"/>
      <c r="C89" s="68"/>
      <c r="D89" s="68"/>
      <c r="E89" s="68"/>
      <c r="F89" s="68"/>
      <c r="G89" s="68"/>
      <c r="H89" s="68"/>
      <c r="I89" s="68"/>
      <c r="J89" s="68"/>
      <c r="K89" s="68"/>
      <c r="L89" s="24"/>
      <c r="M89" s="30"/>
    </row>
    <row r="90" spans="1:13" s="23" customFormat="1" ht="12.75" customHeight="1" x14ac:dyDescent="0.25">
      <c r="A90" s="68"/>
      <c r="B90" s="68"/>
      <c r="C90" s="68"/>
      <c r="D90" s="68"/>
      <c r="E90" s="68"/>
      <c r="F90" s="68"/>
      <c r="G90" s="68"/>
      <c r="H90" s="68"/>
      <c r="I90" s="68"/>
      <c r="J90" s="68"/>
      <c r="K90" s="68"/>
      <c r="L90" s="24"/>
      <c r="M90" s="30"/>
    </row>
    <row r="91" spans="1:13" s="26" customFormat="1" x14ac:dyDescent="0.3">
      <c r="A91" s="69"/>
      <c r="B91" s="110" t="s">
        <v>587</v>
      </c>
      <c r="C91" s="110"/>
      <c r="D91" s="110"/>
      <c r="E91" s="110"/>
      <c r="F91" s="110"/>
      <c r="G91" s="110"/>
      <c r="H91" s="110"/>
      <c r="I91" s="110"/>
      <c r="J91" s="110"/>
      <c r="K91" s="69"/>
      <c r="L91" s="27" t="s">
        <v>545</v>
      </c>
      <c r="M91" s="31"/>
    </row>
    <row r="92" spans="1:13" s="23" customFormat="1" ht="12.75" customHeight="1" x14ac:dyDescent="0.25">
      <c r="A92" s="68"/>
      <c r="B92" s="68"/>
      <c r="C92" s="68"/>
      <c r="D92" s="68"/>
      <c r="E92" s="68"/>
      <c r="F92" s="68"/>
      <c r="G92" s="68"/>
      <c r="H92" s="68"/>
      <c r="I92" s="68"/>
      <c r="J92" s="68"/>
      <c r="K92" s="68"/>
      <c r="L92" s="24"/>
      <c r="M92" s="30"/>
    </row>
    <row r="93" spans="1:13" s="58" customFormat="1" ht="12.75" customHeight="1" x14ac:dyDescent="0.3">
      <c r="A93" s="70"/>
      <c r="B93" s="70"/>
      <c r="C93" s="70"/>
      <c r="D93" s="70"/>
      <c r="E93" s="70"/>
      <c r="F93" s="70"/>
      <c r="G93" s="70"/>
      <c r="H93" s="111" t="s">
        <v>620</v>
      </c>
      <c r="I93" s="111"/>
      <c r="J93" s="111"/>
      <c r="K93" s="70"/>
    </row>
    <row r="94" spans="1:13" s="58" customFormat="1" x14ac:dyDescent="0.3">
      <c r="A94" s="70"/>
      <c r="B94" s="70"/>
      <c r="C94" s="70"/>
      <c r="D94" s="70"/>
      <c r="E94" s="70"/>
      <c r="F94" s="70"/>
      <c r="G94" s="70"/>
      <c r="H94" s="71" t="s">
        <v>613</v>
      </c>
      <c r="I94" s="71" t="s">
        <v>614</v>
      </c>
      <c r="J94" s="71" t="s">
        <v>615</v>
      </c>
      <c r="K94" s="70"/>
    </row>
    <row r="95" spans="1:13" s="23" customFormat="1" ht="12.5" x14ac:dyDescent="0.25">
      <c r="A95" s="68"/>
      <c r="B95" s="107" t="s">
        <v>27</v>
      </c>
      <c r="C95" s="107"/>
      <c r="D95" s="107"/>
      <c r="E95" s="107"/>
      <c r="F95" s="107"/>
      <c r="G95" s="107"/>
      <c r="H95" s="76">
        <v>0.7</v>
      </c>
      <c r="I95" s="76">
        <v>0.9</v>
      </c>
      <c r="J95" s="76">
        <v>0.9</v>
      </c>
      <c r="K95" s="68"/>
      <c r="L95" s="24"/>
      <c r="M95" s="30" t="s">
        <v>27</v>
      </c>
    </row>
    <row r="96" spans="1:13" s="23" customFormat="1" ht="12.5" x14ac:dyDescent="0.25">
      <c r="A96" s="68"/>
      <c r="B96" s="107" t="s">
        <v>185</v>
      </c>
      <c r="C96" s="107"/>
      <c r="D96" s="107"/>
      <c r="E96" s="107"/>
      <c r="F96" s="107"/>
      <c r="G96" s="107"/>
      <c r="H96" s="76">
        <v>0.1</v>
      </c>
      <c r="I96" s="76">
        <v>0.2</v>
      </c>
      <c r="J96" s="76">
        <v>0.2</v>
      </c>
      <c r="K96" s="68"/>
      <c r="L96" s="24"/>
      <c r="M96" s="30" t="s">
        <v>185</v>
      </c>
    </row>
    <row r="97" spans="1:13" s="23" customFormat="1" ht="12.5" x14ac:dyDescent="0.25">
      <c r="A97" s="68"/>
      <c r="B97" s="107" t="s">
        <v>196</v>
      </c>
      <c r="C97" s="107"/>
      <c r="D97" s="107"/>
      <c r="E97" s="107"/>
      <c r="F97" s="107"/>
      <c r="G97" s="107"/>
      <c r="H97" s="76">
        <v>0.9</v>
      </c>
      <c r="I97" s="76">
        <v>0.8</v>
      </c>
      <c r="J97" s="76">
        <v>0.8</v>
      </c>
      <c r="K97" s="68"/>
      <c r="L97" s="24"/>
      <c r="M97" s="30" t="s">
        <v>196</v>
      </c>
    </row>
    <row r="98" spans="1:13" s="23" customFormat="1" ht="12.5" x14ac:dyDescent="0.25">
      <c r="A98" s="68"/>
      <c r="B98" s="107" t="s">
        <v>207</v>
      </c>
      <c r="C98" s="107"/>
      <c r="D98" s="107"/>
      <c r="E98" s="107"/>
      <c r="F98" s="107"/>
      <c r="G98" s="107"/>
      <c r="H98" s="76">
        <v>0.3</v>
      </c>
      <c r="I98" s="76">
        <v>0.2</v>
      </c>
      <c r="J98" s="76">
        <v>0.3</v>
      </c>
      <c r="K98" s="68"/>
      <c r="L98" s="24"/>
      <c r="M98" s="30" t="s">
        <v>207</v>
      </c>
    </row>
    <row r="99" spans="1:13" s="23" customFormat="1" ht="12.5" x14ac:dyDescent="0.25">
      <c r="A99" s="68"/>
      <c r="B99" s="107" t="s">
        <v>218</v>
      </c>
      <c r="C99" s="107"/>
      <c r="D99" s="107"/>
      <c r="E99" s="107"/>
      <c r="F99" s="107"/>
      <c r="G99" s="107"/>
      <c r="H99" s="76">
        <v>12.9</v>
      </c>
      <c r="I99" s="76">
        <v>12.7</v>
      </c>
      <c r="J99" s="76">
        <v>12</v>
      </c>
      <c r="K99" s="68"/>
      <c r="L99" s="24"/>
      <c r="M99" s="30" t="s">
        <v>218</v>
      </c>
    </row>
    <row r="100" spans="1:13" s="23" customFormat="1" ht="12.5" x14ac:dyDescent="0.25">
      <c r="A100" s="68"/>
      <c r="B100" s="107" t="s">
        <v>229</v>
      </c>
      <c r="C100" s="107"/>
      <c r="D100" s="107"/>
      <c r="E100" s="107"/>
      <c r="F100" s="107"/>
      <c r="G100" s="107"/>
      <c r="H100" s="76">
        <v>1.9</v>
      </c>
      <c r="I100" s="76">
        <v>1.7</v>
      </c>
      <c r="J100" s="76">
        <v>1.5</v>
      </c>
      <c r="K100" s="68"/>
      <c r="L100" s="24"/>
      <c r="M100" s="30" t="s">
        <v>229</v>
      </c>
    </row>
    <row r="101" spans="1:13" s="23" customFormat="1" ht="12.5" x14ac:dyDescent="0.25">
      <c r="A101" s="68"/>
      <c r="B101" s="107" t="s">
        <v>235</v>
      </c>
      <c r="C101" s="107"/>
      <c r="D101" s="107"/>
      <c r="E101" s="107"/>
      <c r="F101" s="107"/>
      <c r="G101" s="107"/>
      <c r="H101" s="76">
        <v>0.5</v>
      </c>
      <c r="I101" s="76">
        <v>0.5</v>
      </c>
      <c r="J101" s="76">
        <v>0.7</v>
      </c>
      <c r="K101" s="68"/>
      <c r="L101" s="24"/>
      <c r="M101" s="30" t="s">
        <v>235</v>
      </c>
    </row>
    <row r="102" spans="1:13" s="23" customFormat="1" ht="12.5" x14ac:dyDescent="0.25">
      <c r="A102" s="68"/>
      <c r="B102" s="107" t="s">
        <v>236</v>
      </c>
      <c r="C102" s="107"/>
      <c r="D102" s="107"/>
      <c r="E102" s="107"/>
      <c r="F102" s="107"/>
      <c r="G102" s="107"/>
      <c r="H102" s="76">
        <v>0</v>
      </c>
      <c r="I102" s="76">
        <v>0.1</v>
      </c>
      <c r="J102" s="76">
        <v>0</v>
      </c>
      <c r="K102" s="68"/>
      <c r="L102" s="24"/>
      <c r="M102" s="30" t="s">
        <v>236</v>
      </c>
    </row>
    <row r="103" spans="1:13" s="23" customFormat="1" ht="12.5" x14ac:dyDescent="0.25">
      <c r="A103" s="68"/>
      <c r="B103" s="107" t="s">
        <v>237</v>
      </c>
      <c r="C103" s="107"/>
      <c r="D103" s="107"/>
      <c r="E103" s="107"/>
      <c r="F103" s="107"/>
      <c r="G103" s="107"/>
      <c r="H103" s="76">
        <v>1</v>
      </c>
      <c r="I103" s="76">
        <v>1</v>
      </c>
      <c r="J103" s="76">
        <v>0.8</v>
      </c>
      <c r="K103" s="68"/>
      <c r="L103" s="24"/>
      <c r="M103" s="30" t="s">
        <v>237</v>
      </c>
    </row>
    <row r="104" spans="1:13" s="23" customFormat="1" ht="12.5" x14ac:dyDescent="0.25">
      <c r="A104" s="68"/>
      <c r="B104" s="107" t="s">
        <v>238</v>
      </c>
      <c r="C104" s="107"/>
      <c r="D104" s="107"/>
      <c r="E104" s="107"/>
      <c r="F104" s="107"/>
      <c r="G104" s="107"/>
      <c r="H104" s="76">
        <v>3.6</v>
      </c>
      <c r="I104" s="76">
        <v>3.6</v>
      </c>
      <c r="J104" s="76">
        <v>3.2</v>
      </c>
      <c r="K104" s="68"/>
      <c r="L104" s="24"/>
      <c r="M104" s="30" t="s">
        <v>238</v>
      </c>
    </row>
    <row r="105" spans="1:13" s="23" customFormat="1" ht="12.5" x14ac:dyDescent="0.25">
      <c r="A105" s="68"/>
      <c r="B105" s="107" t="s">
        <v>186</v>
      </c>
      <c r="C105" s="107"/>
      <c r="D105" s="107"/>
      <c r="E105" s="107"/>
      <c r="F105" s="107"/>
      <c r="G105" s="107"/>
      <c r="H105" s="76">
        <v>2.5</v>
      </c>
      <c r="I105" s="76">
        <v>2.5</v>
      </c>
      <c r="J105" s="76">
        <v>2.5</v>
      </c>
      <c r="K105" s="68"/>
      <c r="L105" s="24"/>
      <c r="M105" s="30" t="s">
        <v>186</v>
      </c>
    </row>
    <row r="106" spans="1:13" s="23" customFormat="1" ht="12.5" x14ac:dyDescent="0.25">
      <c r="A106" s="68"/>
      <c r="B106" s="107" t="s">
        <v>187</v>
      </c>
      <c r="C106" s="107"/>
      <c r="D106" s="107"/>
      <c r="E106" s="107"/>
      <c r="F106" s="107"/>
      <c r="G106" s="107"/>
      <c r="H106" s="76">
        <v>0.5</v>
      </c>
      <c r="I106" s="76">
        <v>0.3</v>
      </c>
      <c r="J106" s="76">
        <v>0.3</v>
      </c>
      <c r="K106" s="68"/>
      <c r="L106" s="24"/>
      <c r="M106" s="30" t="s">
        <v>187</v>
      </c>
    </row>
    <row r="107" spans="1:13" s="23" customFormat="1" ht="12.5" x14ac:dyDescent="0.25">
      <c r="A107" s="68"/>
      <c r="B107" s="107" t="s">
        <v>188</v>
      </c>
      <c r="C107" s="107"/>
      <c r="D107" s="107"/>
      <c r="E107" s="107"/>
      <c r="F107" s="107"/>
      <c r="G107" s="107"/>
      <c r="H107" s="76">
        <v>0.2</v>
      </c>
      <c r="I107" s="76">
        <v>0.2</v>
      </c>
      <c r="J107" s="76">
        <v>0.2</v>
      </c>
      <c r="K107" s="68"/>
      <c r="L107" s="24"/>
      <c r="M107" s="30" t="s">
        <v>188</v>
      </c>
    </row>
    <row r="108" spans="1:13" s="23" customFormat="1" ht="12.5" x14ac:dyDescent="0.25">
      <c r="A108" s="68"/>
      <c r="B108" s="107" t="s">
        <v>189</v>
      </c>
      <c r="C108" s="107"/>
      <c r="D108" s="107"/>
      <c r="E108" s="107"/>
      <c r="F108" s="107"/>
      <c r="G108" s="107"/>
      <c r="H108" s="76">
        <v>2.8</v>
      </c>
      <c r="I108" s="76">
        <v>3.1</v>
      </c>
      <c r="J108" s="76">
        <v>3.6</v>
      </c>
      <c r="K108" s="68"/>
      <c r="L108" s="24"/>
      <c r="M108" s="30" t="s">
        <v>189</v>
      </c>
    </row>
    <row r="109" spans="1:13" s="23" customFormat="1" ht="12.5" x14ac:dyDescent="0.25">
      <c r="A109" s="68"/>
      <c r="B109" s="107" t="s">
        <v>190</v>
      </c>
      <c r="C109" s="107"/>
      <c r="D109" s="107"/>
      <c r="E109" s="107"/>
      <c r="F109" s="107"/>
      <c r="G109" s="107"/>
      <c r="H109" s="76">
        <v>0.7</v>
      </c>
      <c r="I109" s="76">
        <v>0.7</v>
      </c>
      <c r="J109" s="76">
        <v>1.1000000000000001</v>
      </c>
      <c r="K109" s="68"/>
      <c r="L109" s="24"/>
      <c r="M109" s="30" t="s">
        <v>190</v>
      </c>
    </row>
    <row r="110" spans="1:13" s="23" customFormat="1" ht="12.5" x14ac:dyDescent="0.25">
      <c r="A110" s="68"/>
      <c r="B110" s="107" t="s">
        <v>191</v>
      </c>
      <c r="C110" s="107"/>
      <c r="D110" s="107"/>
      <c r="E110" s="107"/>
      <c r="F110" s="107"/>
      <c r="G110" s="107"/>
      <c r="H110" s="76">
        <v>0.2</v>
      </c>
      <c r="I110" s="76">
        <v>0.3</v>
      </c>
      <c r="J110" s="76">
        <v>0.3</v>
      </c>
      <c r="K110" s="68"/>
      <c r="L110" s="24"/>
      <c r="M110" s="30" t="s">
        <v>191</v>
      </c>
    </row>
    <row r="111" spans="1:13" x14ac:dyDescent="0.3">
      <c r="A111" s="68"/>
      <c r="B111" s="107" t="s">
        <v>192</v>
      </c>
      <c r="C111" s="107"/>
      <c r="D111" s="107"/>
      <c r="E111" s="107"/>
      <c r="F111" s="107"/>
      <c r="G111" s="107"/>
      <c r="H111" s="76">
        <v>0.7</v>
      </c>
      <c r="I111" s="76">
        <v>0.7</v>
      </c>
      <c r="J111" s="76">
        <v>0.8</v>
      </c>
      <c r="K111" s="68"/>
      <c r="M111" s="33" t="s">
        <v>192</v>
      </c>
    </row>
    <row r="112" spans="1:13" x14ac:dyDescent="0.3">
      <c r="A112" s="68"/>
      <c r="B112" s="107" t="s">
        <v>193</v>
      </c>
      <c r="C112" s="107"/>
      <c r="D112" s="107"/>
      <c r="E112" s="107"/>
      <c r="F112" s="107"/>
      <c r="G112" s="107"/>
      <c r="H112" s="76">
        <v>1.2</v>
      </c>
      <c r="I112" s="76">
        <v>1</v>
      </c>
      <c r="J112" s="76">
        <v>1.2</v>
      </c>
      <c r="K112" s="68"/>
      <c r="M112" s="33" t="s">
        <v>193</v>
      </c>
    </row>
    <row r="113" spans="1:13" x14ac:dyDescent="0.3">
      <c r="A113" s="68"/>
      <c r="B113" s="107" t="s">
        <v>194</v>
      </c>
      <c r="C113" s="107"/>
      <c r="D113" s="107"/>
      <c r="E113" s="107"/>
      <c r="F113" s="107"/>
      <c r="G113" s="107"/>
      <c r="H113" s="76">
        <v>0.6</v>
      </c>
      <c r="I113" s="76">
        <v>0.9</v>
      </c>
      <c r="J113" s="76">
        <v>1</v>
      </c>
      <c r="K113" s="68"/>
      <c r="M113" s="33" t="s">
        <v>194</v>
      </c>
    </row>
    <row r="114" spans="1:13" x14ac:dyDescent="0.3">
      <c r="A114" s="68"/>
      <c r="B114" s="107" t="s">
        <v>195</v>
      </c>
      <c r="C114" s="107"/>
      <c r="D114" s="107"/>
      <c r="E114" s="107"/>
      <c r="F114" s="107"/>
      <c r="G114" s="107"/>
      <c r="H114" s="76">
        <v>0.2</v>
      </c>
      <c r="I114" s="76">
        <v>0.2</v>
      </c>
      <c r="J114" s="76">
        <v>0.2</v>
      </c>
      <c r="K114" s="68"/>
      <c r="M114" s="33" t="s">
        <v>195</v>
      </c>
    </row>
    <row r="115" spans="1:13" x14ac:dyDescent="0.3">
      <c r="A115" s="68"/>
      <c r="B115" s="107" t="s">
        <v>197</v>
      </c>
      <c r="C115" s="107"/>
      <c r="D115" s="107"/>
      <c r="E115" s="107"/>
      <c r="F115" s="107"/>
      <c r="G115" s="107"/>
      <c r="H115" s="76">
        <v>1.2</v>
      </c>
      <c r="I115" s="76">
        <v>1.4</v>
      </c>
      <c r="J115" s="76">
        <v>1.2</v>
      </c>
      <c r="K115" s="68"/>
      <c r="M115" s="33" t="s">
        <v>197</v>
      </c>
    </row>
    <row r="116" spans="1:13" x14ac:dyDescent="0.3">
      <c r="A116" s="68"/>
      <c r="B116" s="107" t="s">
        <v>198</v>
      </c>
      <c r="C116" s="107"/>
      <c r="D116" s="107"/>
      <c r="E116" s="107"/>
      <c r="F116" s="107"/>
      <c r="G116" s="107"/>
      <c r="H116" s="76">
        <v>3.8</v>
      </c>
      <c r="I116" s="76">
        <v>4</v>
      </c>
      <c r="J116" s="76">
        <v>4.3</v>
      </c>
      <c r="K116" s="68"/>
      <c r="M116" s="33" t="s">
        <v>198</v>
      </c>
    </row>
    <row r="117" spans="1:13" x14ac:dyDescent="0.3">
      <c r="A117" s="68"/>
      <c r="B117" s="107" t="s">
        <v>199</v>
      </c>
      <c r="C117" s="107"/>
      <c r="D117" s="107"/>
      <c r="E117" s="107"/>
      <c r="F117" s="107"/>
      <c r="G117" s="107"/>
      <c r="H117" s="76">
        <v>2</v>
      </c>
      <c r="I117" s="76">
        <v>2.2999999999999998</v>
      </c>
      <c r="J117" s="76">
        <v>2.5</v>
      </c>
      <c r="K117" s="68"/>
      <c r="M117" s="33" t="s">
        <v>199</v>
      </c>
    </row>
    <row r="118" spans="1:13" x14ac:dyDescent="0.3">
      <c r="A118" s="68"/>
      <c r="B118" s="107" t="s">
        <v>200</v>
      </c>
      <c r="C118" s="107"/>
      <c r="D118" s="107"/>
      <c r="E118" s="107"/>
      <c r="F118" s="107"/>
      <c r="G118" s="107"/>
      <c r="H118" s="76">
        <v>1.1000000000000001</v>
      </c>
      <c r="I118" s="76">
        <v>1.1000000000000001</v>
      </c>
      <c r="J118" s="76">
        <v>1.3</v>
      </c>
      <c r="K118" s="68"/>
      <c r="M118" s="33" t="s">
        <v>200</v>
      </c>
    </row>
    <row r="119" spans="1:13" x14ac:dyDescent="0.3">
      <c r="A119" s="68"/>
      <c r="B119" s="107" t="s">
        <v>201</v>
      </c>
      <c r="C119" s="107"/>
      <c r="D119" s="107"/>
      <c r="E119" s="107"/>
      <c r="F119" s="107"/>
      <c r="G119" s="107"/>
      <c r="H119" s="76">
        <v>0.4</v>
      </c>
      <c r="I119" s="76">
        <v>0.5</v>
      </c>
      <c r="J119" s="76">
        <v>0.5</v>
      </c>
      <c r="K119" s="68"/>
      <c r="M119" s="33" t="s">
        <v>201</v>
      </c>
    </row>
    <row r="120" spans="1:13" x14ac:dyDescent="0.3">
      <c r="A120" s="68"/>
      <c r="B120" s="107" t="s">
        <v>202</v>
      </c>
      <c r="C120" s="107"/>
      <c r="D120" s="107"/>
      <c r="E120" s="107"/>
      <c r="F120" s="107"/>
      <c r="G120" s="107"/>
      <c r="H120" s="76">
        <v>0.8</v>
      </c>
      <c r="I120" s="76">
        <v>0.7</v>
      </c>
      <c r="J120" s="76">
        <v>0.6</v>
      </c>
      <c r="K120" s="68"/>
      <c r="M120" s="33" t="s">
        <v>202</v>
      </c>
    </row>
    <row r="121" spans="1:13" x14ac:dyDescent="0.3">
      <c r="A121" s="68"/>
      <c r="B121" s="107" t="s">
        <v>203</v>
      </c>
      <c r="C121" s="107"/>
      <c r="D121" s="107"/>
      <c r="E121" s="107"/>
      <c r="F121" s="107"/>
      <c r="G121" s="107"/>
      <c r="H121" s="76">
        <v>0.3</v>
      </c>
      <c r="I121" s="76">
        <v>0.2</v>
      </c>
      <c r="J121" s="76">
        <v>0.2</v>
      </c>
      <c r="K121" s="68"/>
      <c r="M121" s="33" t="s">
        <v>203</v>
      </c>
    </row>
    <row r="122" spans="1:13" x14ac:dyDescent="0.3">
      <c r="A122" s="68"/>
      <c r="B122" s="107" t="s">
        <v>204</v>
      </c>
      <c r="C122" s="107"/>
      <c r="D122" s="107"/>
      <c r="E122" s="107"/>
      <c r="F122" s="107"/>
      <c r="G122" s="107"/>
      <c r="H122" s="76">
        <v>0.2</v>
      </c>
      <c r="I122" s="76">
        <v>0.2</v>
      </c>
      <c r="J122" s="76">
        <v>0.3</v>
      </c>
      <c r="K122" s="68"/>
      <c r="M122" s="33" t="s">
        <v>204</v>
      </c>
    </row>
    <row r="123" spans="1:13" x14ac:dyDescent="0.3">
      <c r="A123" s="68"/>
      <c r="B123" s="107" t="s">
        <v>205</v>
      </c>
      <c r="C123" s="107"/>
      <c r="D123" s="107"/>
      <c r="E123" s="107"/>
      <c r="F123" s="107"/>
      <c r="G123" s="107"/>
      <c r="H123" s="76">
        <v>0.4</v>
      </c>
      <c r="I123" s="76">
        <v>0.4</v>
      </c>
      <c r="J123" s="76">
        <v>0.3</v>
      </c>
      <c r="K123" s="68"/>
      <c r="M123" s="33" t="s">
        <v>205</v>
      </c>
    </row>
    <row r="124" spans="1:13" x14ac:dyDescent="0.3">
      <c r="A124" s="68"/>
      <c r="B124" s="107" t="s">
        <v>206</v>
      </c>
      <c r="C124" s="107"/>
      <c r="D124" s="107"/>
      <c r="E124" s="107"/>
      <c r="F124" s="107"/>
      <c r="G124" s="107"/>
      <c r="H124" s="76">
        <v>0.1</v>
      </c>
      <c r="I124" s="76">
        <v>0.1</v>
      </c>
      <c r="J124" s="76">
        <v>0.1</v>
      </c>
      <c r="K124" s="68"/>
      <c r="M124" s="33" t="s">
        <v>206</v>
      </c>
    </row>
    <row r="125" spans="1:13" x14ac:dyDescent="0.3">
      <c r="A125" s="68"/>
      <c r="B125" s="107" t="s">
        <v>208</v>
      </c>
      <c r="C125" s="107"/>
      <c r="D125" s="107"/>
      <c r="E125" s="107"/>
      <c r="F125" s="107"/>
      <c r="G125" s="107"/>
      <c r="H125" s="76">
        <v>1.4</v>
      </c>
      <c r="I125" s="76">
        <v>1.2</v>
      </c>
      <c r="J125" s="76">
        <v>1.3</v>
      </c>
      <c r="K125" s="68"/>
      <c r="M125" s="33" t="s">
        <v>208</v>
      </c>
    </row>
    <row r="126" spans="1:13" x14ac:dyDescent="0.3">
      <c r="A126" s="68"/>
      <c r="B126" s="107" t="s">
        <v>209</v>
      </c>
      <c r="C126" s="107"/>
      <c r="D126" s="107"/>
      <c r="E126" s="107"/>
      <c r="F126" s="107"/>
      <c r="G126" s="107"/>
      <c r="H126" s="76">
        <v>0.4</v>
      </c>
      <c r="I126" s="76">
        <v>0.3</v>
      </c>
      <c r="J126" s="76">
        <v>0.4</v>
      </c>
      <c r="K126" s="68"/>
      <c r="M126" s="33" t="s">
        <v>209</v>
      </c>
    </row>
    <row r="127" spans="1:13" x14ac:dyDescent="0.3">
      <c r="A127" s="68"/>
      <c r="B127" s="107" t="s">
        <v>210</v>
      </c>
      <c r="C127" s="107"/>
      <c r="D127" s="107"/>
      <c r="E127" s="107"/>
      <c r="F127" s="107"/>
      <c r="G127" s="107"/>
      <c r="H127" s="76">
        <v>6.8</v>
      </c>
      <c r="I127" s="76">
        <v>7.6</v>
      </c>
      <c r="J127" s="76">
        <v>7.3</v>
      </c>
      <c r="K127" s="68"/>
      <c r="M127" s="33" t="s">
        <v>210</v>
      </c>
    </row>
    <row r="128" spans="1:13" x14ac:dyDescent="0.3">
      <c r="A128" s="68"/>
      <c r="B128" s="107" t="s">
        <v>211</v>
      </c>
      <c r="C128" s="107"/>
      <c r="D128" s="107"/>
      <c r="E128" s="107"/>
      <c r="F128" s="107"/>
      <c r="G128" s="107"/>
      <c r="H128" s="76">
        <v>2.1</v>
      </c>
      <c r="I128" s="76">
        <v>2.2000000000000002</v>
      </c>
      <c r="J128" s="76">
        <v>2.5</v>
      </c>
      <c r="K128" s="68"/>
      <c r="M128" s="33" t="s">
        <v>211</v>
      </c>
    </row>
    <row r="129" spans="1:13" x14ac:dyDescent="0.3">
      <c r="A129" s="68"/>
      <c r="B129" s="107" t="s">
        <v>212</v>
      </c>
      <c r="C129" s="107"/>
      <c r="D129" s="107"/>
      <c r="E129" s="107"/>
      <c r="F129" s="107"/>
      <c r="G129" s="107"/>
      <c r="H129" s="76">
        <v>0.2</v>
      </c>
      <c r="I129" s="76">
        <v>0.1</v>
      </c>
      <c r="J129" s="76">
        <v>0.2</v>
      </c>
      <c r="K129" s="68"/>
      <c r="M129" s="33" t="s">
        <v>212</v>
      </c>
    </row>
    <row r="130" spans="1:13" x14ac:dyDescent="0.3">
      <c r="A130" s="68"/>
      <c r="B130" s="107" t="s">
        <v>213</v>
      </c>
      <c r="C130" s="107"/>
      <c r="D130" s="107"/>
      <c r="E130" s="107"/>
      <c r="F130" s="107"/>
      <c r="G130" s="107"/>
      <c r="H130" s="76">
        <v>1.5</v>
      </c>
      <c r="I130" s="76">
        <v>1.6</v>
      </c>
      <c r="J130" s="76">
        <v>1.7</v>
      </c>
      <c r="K130" s="68"/>
      <c r="M130" s="33" t="s">
        <v>213</v>
      </c>
    </row>
    <row r="131" spans="1:13" x14ac:dyDescent="0.3">
      <c r="A131" s="68"/>
      <c r="B131" s="107" t="s">
        <v>214</v>
      </c>
      <c r="C131" s="107"/>
      <c r="D131" s="107"/>
      <c r="E131" s="107"/>
      <c r="F131" s="107"/>
      <c r="G131" s="107"/>
      <c r="H131" s="76">
        <v>0.2</v>
      </c>
      <c r="I131" s="76">
        <v>0.3</v>
      </c>
      <c r="J131" s="76">
        <v>0.3</v>
      </c>
      <c r="K131" s="68"/>
      <c r="M131" s="33" t="s">
        <v>214</v>
      </c>
    </row>
    <row r="132" spans="1:13" x14ac:dyDescent="0.3">
      <c r="A132" s="68"/>
      <c r="B132" s="107" t="s">
        <v>215</v>
      </c>
      <c r="C132" s="107"/>
      <c r="D132" s="107"/>
      <c r="E132" s="107"/>
      <c r="F132" s="107"/>
      <c r="G132" s="107"/>
      <c r="H132" s="76">
        <v>0.7</v>
      </c>
      <c r="I132" s="76">
        <v>0.5</v>
      </c>
      <c r="J132" s="76">
        <v>0.5</v>
      </c>
      <c r="K132" s="68"/>
      <c r="M132" s="33" t="s">
        <v>215</v>
      </c>
    </row>
    <row r="133" spans="1:13" x14ac:dyDescent="0.3">
      <c r="A133" s="68"/>
      <c r="B133" s="107" t="s">
        <v>216</v>
      </c>
      <c r="C133" s="107"/>
      <c r="D133" s="107"/>
      <c r="E133" s="107"/>
      <c r="F133" s="107"/>
      <c r="G133" s="107"/>
      <c r="H133" s="76">
        <v>2.2999999999999998</v>
      </c>
      <c r="I133" s="76">
        <v>2.5</v>
      </c>
      <c r="J133" s="76">
        <v>2.2999999999999998</v>
      </c>
      <c r="K133" s="68"/>
      <c r="M133" s="33" t="s">
        <v>216</v>
      </c>
    </row>
    <row r="134" spans="1:13" x14ac:dyDescent="0.3">
      <c r="A134" s="68"/>
      <c r="B134" s="107" t="s">
        <v>217</v>
      </c>
      <c r="C134" s="107"/>
      <c r="D134" s="107"/>
      <c r="E134" s="107"/>
      <c r="F134" s="107"/>
      <c r="G134" s="107"/>
      <c r="H134" s="76">
        <v>0.1</v>
      </c>
      <c r="I134" s="76">
        <v>0.2</v>
      </c>
      <c r="J134" s="76">
        <v>0.1</v>
      </c>
      <c r="K134" s="68"/>
      <c r="M134" s="33" t="s">
        <v>217</v>
      </c>
    </row>
    <row r="135" spans="1:13" x14ac:dyDescent="0.3">
      <c r="A135" s="68"/>
      <c r="B135" s="107" t="s">
        <v>219</v>
      </c>
      <c r="C135" s="107"/>
      <c r="D135" s="107"/>
      <c r="E135" s="107"/>
      <c r="F135" s="107"/>
      <c r="G135" s="107"/>
      <c r="H135" s="76">
        <v>1</v>
      </c>
      <c r="I135" s="76">
        <v>0.9</v>
      </c>
      <c r="J135" s="76">
        <v>1.4</v>
      </c>
      <c r="K135" s="68"/>
      <c r="M135" s="33" t="s">
        <v>219</v>
      </c>
    </row>
    <row r="136" spans="1:13" x14ac:dyDescent="0.3">
      <c r="A136" s="68"/>
      <c r="B136" s="107" t="s">
        <v>220</v>
      </c>
      <c r="C136" s="107"/>
      <c r="D136" s="107"/>
      <c r="E136" s="107"/>
      <c r="F136" s="107"/>
      <c r="G136" s="107"/>
      <c r="H136" s="76">
        <v>0.3</v>
      </c>
      <c r="I136" s="76">
        <v>0.2</v>
      </c>
      <c r="J136" s="76">
        <v>0.2</v>
      </c>
      <c r="K136" s="68"/>
      <c r="M136" s="33" t="s">
        <v>220</v>
      </c>
    </row>
    <row r="137" spans="1:13" x14ac:dyDescent="0.3">
      <c r="A137" s="68"/>
      <c r="B137" s="107" t="s">
        <v>221</v>
      </c>
      <c r="C137" s="107"/>
      <c r="D137" s="107"/>
      <c r="E137" s="107"/>
      <c r="F137" s="107"/>
      <c r="G137" s="107"/>
      <c r="H137" s="76">
        <v>1.2</v>
      </c>
      <c r="I137" s="76">
        <v>1.2</v>
      </c>
      <c r="J137" s="76">
        <v>1.3</v>
      </c>
      <c r="K137" s="68"/>
      <c r="M137" s="33" t="s">
        <v>221</v>
      </c>
    </row>
    <row r="138" spans="1:13" x14ac:dyDescent="0.3">
      <c r="A138" s="68"/>
      <c r="B138" s="107" t="s">
        <v>222</v>
      </c>
      <c r="C138" s="107"/>
      <c r="D138" s="107"/>
      <c r="E138" s="107"/>
      <c r="F138" s="107"/>
      <c r="G138" s="107"/>
      <c r="H138" s="76">
        <v>6.6</v>
      </c>
      <c r="I138" s="76">
        <v>6.9</v>
      </c>
      <c r="J138" s="76">
        <v>6.7</v>
      </c>
      <c r="K138" s="68"/>
      <c r="M138" s="33" t="s">
        <v>222</v>
      </c>
    </row>
    <row r="139" spans="1:13" x14ac:dyDescent="0.3">
      <c r="A139" s="68"/>
      <c r="B139" s="107" t="s">
        <v>223</v>
      </c>
      <c r="C139" s="107"/>
      <c r="D139" s="107"/>
      <c r="E139" s="107"/>
      <c r="F139" s="107"/>
      <c r="G139" s="107"/>
      <c r="H139" s="76">
        <v>0.6</v>
      </c>
      <c r="I139" s="76">
        <v>0.5</v>
      </c>
      <c r="J139" s="76">
        <v>0.7</v>
      </c>
      <c r="K139" s="68"/>
      <c r="M139" s="33" t="s">
        <v>223</v>
      </c>
    </row>
    <row r="140" spans="1:13" x14ac:dyDescent="0.3">
      <c r="A140" s="68"/>
      <c r="B140" s="107" t="s">
        <v>224</v>
      </c>
      <c r="C140" s="107"/>
      <c r="D140" s="107"/>
      <c r="E140" s="107"/>
      <c r="F140" s="107"/>
      <c r="G140" s="107"/>
      <c r="H140" s="76">
        <v>0.2</v>
      </c>
      <c r="I140" s="76">
        <v>0.2</v>
      </c>
      <c r="J140" s="76">
        <v>0.2</v>
      </c>
      <c r="K140" s="68"/>
      <c r="M140" s="33" t="s">
        <v>224</v>
      </c>
    </row>
    <row r="141" spans="1:13" x14ac:dyDescent="0.3">
      <c r="A141" s="68"/>
      <c r="B141" s="107" t="s">
        <v>225</v>
      </c>
      <c r="C141" s="107"/>
      <c r="D141" s="107"/>
      <c r="E141" s="107"/>
      <c r="F141" s="107"/>
      <c r="G141" s="107"/>
      <c r="H141" s="76">
        <v>0.9</v>
      </c>
      <c r="I141" s="76">
        <v>1.4</v>
      </c>
      <c r="J141" s="76">
        <v>1.4</v>
      </c>
      <c r="K141" s="68"/>
      <c r="M141" s="33" t="s">
        <v>225</v>
      </c>
    </row>
    <row r="142" spans="1:13" x14ac:dyDescent="0.3">
      <c r="A142" s="68"/>
      <c r="B142" s="107" t="s">
        <v>226</v>
      </c>
      <c r="C142" s="107"/>
      <c r="D142" s="107"/>
      <c r="E142" s="107"/>
      <c r="F142" s="107"/>
      <c r="G142" s="107"/>
      <c r="H142" s="76">
        <v>2.2000000000000002</v>
      </c>
      <c r="I142" s="76">
        <v>2.2999999999999998</v>
      </c>
      <c r="J142" s="76">
        <v>1.9</v>
      </c>
      <c r="K142" s="68"/>
      <c r="M142" s="33" t="s">
        <v>226</v>
      </c>
    </row>
    <row r="143" spans="1:13" x14ac:dyDescent="0.3">
      <c r="A143" s="68"/>
      <c r="B143" s="107" t="s">
        <v>227</v>
      </c>
      <c r="C143" s="107"/>
      <c r="D143" s="107"/>
      <c r="E143" s="107"/>
      <c r="F143" s="107"/>
      <c r="G143" s="107"/>
      <c r="H143" s="76">
        <v>0.6</v>
      </c>
      <c r="I143" s="76">
        <v>0.4</v>
      </c>
      <c r="J143" s="76">
        <v>0.4</v>
      </c>
      <c r="K143" s="68"/>
      <c r="M143" s="33" t="s">
        <v>227</v>
      </c>
    </row>
    <row r="144" spans="1:13" x14ac:dyDescent="0.3">
      <c r="A144" s="68"/>
      <c r="B144" s="107" t="s">
        <v>228</v>
      </c>
      <c r="C144" s="107"/>
      <c r="D144" s="107"/>
      <c r="E144" s="107"/>
      <c r="F144" s="107"/>
      <c r="G144" s="107"/>
      <c r="H144" s="76">
        <v>1</v>
      </c>
      <c r="I144" s="76">
        <v>1.1000000000000001</v>
      </c>
      <c r="J144" s="76">
        <v>1.2</v>
      </c>
      <c r="K144" s="68"/>
      <c r="M144" s="33" t="s">
        <v>228</v>
      </c>
    </row>
    <row r="145" spans="1:13" x14ac:dyDescent="0.3">
      <c r="A145" s="68"/>
      <c r="B145" s="107" t="s">
        <v>230</v>
      </c>
      <c r="C145" s="107"/>
      <c r="D145" s="107"/>
      <c r="E145" s="107"/>
      <c r="F145" s="107"/>
      <c r="G145" s="107"/>
      <c r="H145" s="76">
        <v>0.1</v>
      </c>
      <c r="I145" s="76">
        <v>0.1</v>
      </c>
      <c r="J145" s="76">
        <v>0.1</v>
      </c>
      <c r="K145" s="68"/>
      <c r="M145" s="33" t="s">
        <v>230</v>
      </c>
    </row>
    <row r="146" spans="1:13" x14ac:dyDescent="0.3">
      <c r="A146" s="68"/>
      <c r="B146" s="107" t="s">
        <v>231</v>
      </c>
      <c r="C146" s="107"/>
      <c r="D146" s="107"/>
      <c r="E146" s="107"/>
      <c r="F146" s="107"/>
      <c r="G146" s="107"/>
      <c r="H146" s="76">
        <v>0.8</v>
      </c>
      <c r="I146" s="76">
        <v>0.8</v>
      </c>
      <c r="J146" s="76">
        <v>1.1000000000000001</v>
      </c>
      <c r="K146" s="68"/>
      <c r="M146" s="33" t="s">
        <v>231</v>
      </c>
    </row>
    <row r="147" spans="1:13" x14ac:dyDescent="0.3">
      <c r="A147" s="68"/>
      <c r="B147" s="107" t="s">
        <v>232</v>
      </c>
      <c r="C147" s="107"/>
      <c r="D147" s="107"/>
      <c r="E147" s="107"/>
      <c r="F147" s="107"/>
      <c r="G147" s="107"/>
      <c r="H147" s="76">
        <v>0.1</v>
      </c>
      <c r="I147" s="76">
        <v>0.1</v>
      </c>
      <c r="J147" s="76">
        <v>0.1</v>
      </c>
      <c r="K147" s="68"/>
      <c r="M147" s="33" t="s">
        <v>232</v>
      </c>
    </row>
    <row r="148" spans="1:13" x14ac:dyDescent="0.3">
      <c r="A148" s="68"/>
      <c r="B148" s="107" t="s">
        <v>233</v>
      </c>
      <c r="C148" s="107"/>
      <c r="D148" s="107"/>
      <c r="E148" s="107"/>
      <c r="F148" s="107"/>
      <c r="G148" s="107"/>
      <c r="H148" s="76">
        <v>0.1</v>
      </c>
      <c r="I148" s="76">
        <v>0.1</v>
      </c>
      <c r="J148" s="76">
        <v>0.1</v>
      </c>
      <c r="K148" s="68"/>
      <c r="M148" s="33" t="s">
        <v>233</v>
      </c>
    </row>
    <row r="149" spans="1:13" x14ac:dyDescent="0.3">
      <c r="A149" s="68"/>
      <c r="B149" s="107" t="s">
        <v>234</v>
      </c>
      <c r="C149" s="107"/>
      <c r="D149" s="107"/>
      <c r="E149" s="107"/>
      <c r="F149" s="107"/>
      <c r="G149" s="107"/>
      <c r="H149" s="76">
        <v>0.7</v>
      </c>
      <c r="I149" s="76">
        <v>0.6</v>
      </c>
      <c r="J149" s="76">
        <v>0.4</v>
      </c>
      <c r="K149" s="68"/>
      <c r="M149" s="33" t="s">
        <v>234</v>
      </c>
    </row>
    <row r="150" spans="1:13" x14ac:dyDescent="0.3">
      <c r="A150" s="68"/>
      <c r="B150" s="107" t="s">
        <v>176</v>
      </c>
      <c r="C150" s="107"/>
      <c r="D150" s="107"/>
      <c r="E150" s="107"/>
      <c r="F150" s="107"/>
      <c r="G150" s="107"/>
      <c r="H150" s="76">
        <v>25.9</v>
      </c>
      <c r="I150" s="76">
        <v>24.2</v>
      </c>
      <c r="J150" s="76">
        <v>23.3</v>
      </c>
      <c r="K150" s="68"/>
      <c r="M150" s="33" t="s">
        <v>176</v>
      </c>
    </row>
    <row r="151" spans="1:13" x14ac:dyDescent="0.3">
      <c r="A151" s="68"/>
      <c r="B151" s="85"/>
      <c r="C151" s="85"/>
      <c r="D151" s="85"/>
      <c r="E151" s="85"/>
      <c r="F151" s="85"/>
      <c r="G151" s="85"/>
      <c r="H151" s="86"/>
      <c r="I151" s="86"/>
      <c r="J151" s="86"/>
      <c r="K151" s="68"/>
    </row>
    <row r="152" spans="1:13" x14ac:dyDescent="0.3">
      <c r="A152" s="68"/>
      <c r="B152" s="107" t="s">
        <v>32</v>
      </c>
      <c r="C152" s="107"/>
      <c r="D152" s="107"/>
      <c r="E152" s="107"/>
      <c r="F152" s="107"/>
      <c r="G152" s="107"/>
      <c r="H152" s="74">
        <v>10488</v>
      </c>
      <c r="I152" s="74">
        <v>10296</v>
      </c>
      <c r="J152" s="74">
        <v>10584</v>
      </c>
      <c r="K152" s="68"/>
      <c r="M152" s="33" t="s">
        <v>32</v>
      </c>
    </row>
    <row r="153" spans="1:13" x14ac:dyDescent="0.3">
      <c r="A153" s="68"/>
      <c r="B153" s="68"/>
      <c r="C153" s="68"/>
      <c r="D153" s="68"/>
      <c r="E153" s="68"/>
      <c r="F153" s="68"/>
      <c r="G153" s="68"/>
      <c r="H153" s="68"/>
      <c r="I153" s="68"/>
      <c r="J153" s="68"/>
      <c r="K153" s="68"/>
    </row>
    <row r="154" spans="1:13" x14ac:dyDescent="0.3">
      <c r="A154" s="68"/>
      <c r="B154" s="68"/>
      <c r="C154" s="68"/>
      <c r="D154" s="68"/>
      <c r="E154" s="68"/>
      <c r="F154" s="68"/>
      <c r="G154" s="68"/>
      <c r="H154" s="68"/>
      <c r="I154" s="68"/>
      <c r="J154" s="68"/>
      <c r="K154" s="68"/>
    </row>
    <row r="155" spans="1:13" s="80" customFormat="1" x14ac:dyDescent="0.3">
      <c r="A155" s="69"/>
      <c r="B155" s="110" t="s">
        <v>588</v>
      </c>
      <c r="C155" s="110"/>
      <c r="D155" s="110"/>
      <c r="E155" s="110"/>
      <c r="F155" s="110"/>
      <c r="G155" s="110"/>
      <c r="H155" s="110"/>
      <c r="I155" s="110"/>
      <c r="J155" s="110"/>
      <c r="K155" s="69"/>
      <c r="L155" s="78" t="s">
        <v>546</v>
      </c>
      <c r="M155" s="79"/>
    </row>
    <row r="156" spans="1:13" x14ac:dyDescent="0.3">
      <c r="A156" s="68"/>
      <c r="B156" s="68"/>
      <c r="C156" s="68"/>
      <c r="D156" s="68"/>
      <c r="E156" s="68"/>
      <c r="F156" s="68"/>
      <c r="G156" s="68"/>
      <c r="H156" s="68"/>
      <c r="I156" s="68"/>
      <c r="J156" s="68"/>
      <c r="K156" s="68"/>
    </row>
    <row r="157" spans="1:13" s="81" customFormat="1" x14ac:dyDescent="0.3">
      <c r="A157" s="70"/>
      <c r="B157" s="70"/>
      <c r="C157" s="70"/>
      <c r="D157" s="70"/>
      <c r="E157" s="70"/>
      <c r="F157" s="70"/>
      <c r="G157" s="70"/>
      <c r="H157" s="111" t="s">
        <v>620</v>
      </c>
      <c r="I157" s="111"/>
      <c r="J157" s="111"/>
      <c r="K157" s="70"/>
    </row>
    <row r="158" spans="1:13" s="81" customFormat="1" x14ac:dyDescent="0.3">
      <c r="A158" s="70"/>
      <c r="B158" s="70"/>
      <c r="C158" s="70"/>
      <c r="D158" s="70"/>
      <c r="E158" s="70"/>
      <c r="F158" s="70"/>
      <c r="G158" s="70"/>
      <c r="H158" s="71" t="s">
        <v>613</v>
      </c>
      <c r="I158" s="71" t="s">
        <v>614</v>
      </c>
      <c r="J158" s="71" t="s">
        <v>615</v>
      </c>
      <c r="K158" s="70"/>
    </row>
    <row r="159" spans="1:13" x14ac:dyDescent="0.3">
      <c r="A159" s="68"/>
      <c r="B159" s="107" t="s">
        <v>239</v>
      </c>
      <c r="C159" s="107"/>
      <c r="D159" s="107"/>
      <c r="E159" s="107"/>
      <c r="F159" s="107"/>
      <c r="G159" s="107"/>
      <c r="H159" s="76">
        <v>32.6</v>
      </c>
      <c r="I159" s="76">
        <v>32.1</v>
      </c>
      <c r="J159" s="76">
        <v>31.4</v>
      </c>
      <c r="K159" s="68"/>
      <c r="M159" s="33" t="s">
        <v>239</v>
      </c>
    </row>
    <row r="160" spans="1:13" x14ac:dyDescent="0.3">
      <c r="A160" s="68"/>
      <c r="B160" s="107" t="s">
        <v>240</v>
      </c>
      <c r="C160" s="107"/>
      <c r="D160" s="107"/>
      <c r="E160" s="107"/>
      <c r="F160" s="107"/>
      <c r="G160" s="107"/>
      <c r="H160" s="76">
        <v>15.7</v>
      </c>
      <c r="I160" s="76">
        <v>16.2</v>
      </c>
      <c r="J160" s="76">
        <v>16.399999999999999</v>
      </c>
      <c r="K160" s="68"/>
      <c r="M160" s="33" t="s">
        <v>240</v>
      </c>
    </row>
    <row r="161" spans="1:13" x14ac:dyDescent="0.3">
      <c r="A161" s="68"/>
      <c r="B161" s="107" t="s">
        <v>241</v>
      </c>
      <c r="C161" s="107"/>
      <c r="D161" s="107"/>
      <c r="E161" s="107"/>
      <c r="F161" s="107"/>
      <c r="G161" s="107"/>
      <c r="H161" s="76">
        <v>19.399999999999999</v>
      </c>
      <c r="I161" s="76">
        <v>19.100000000000001</v>
      </c>
      <c r="J161" s="76">
        <v>18.7</v>
      </c>
      <c r="K161" s="68"/>
      <c r="M161" s="33" t="s">
        <v>241</v>
      </c>
    </row>
    <row r="162" spans="1:13" x14ac:dyDescent="0.3">
      <c r="A162" s="68"/>
      <c r="B162" s="107" t="s">
        <v>242</v>
      </c>
      <c r="C162" s="107"/>
      <c r="D162" s="107"/>
      <c r="E162" s="107"/>
      <c r="F162" s="107"/>
      <c r="G162" s="107"/>
      <c r="H162" s="76">
        <v>7</v>
      </c>
      <c r="I162" s="76">
        <v>7.1</v>
      </c>
      <c r="J162" s="76">
        <v>7.2</v>
      </c>
      <c r="K162" s="68"/>
      <c r="M162" s="33" t="s">
        <v>242</v>
      </c>
    </row>
    <row r="163" spans="1:13" x14ac:dyDescent="0.3">
      <c r="A163" s="68"/>
      <c r="B163" s="107" t="s">
        <v>243</v>
      </c>
      <c r="C163" s="107"/>
      <c r="D163" s="107"/>
      <c r="E163" s="107"/>
      <c r="F163" s="107"/>
      <c r="G163" s="107"/>
      <c r="H163" s="76">
        <v>4.5999999999999996</v>
      </c>
      <c r="I163" s="76">
        <v>4.5</v>
      </c>
      <c r="J163" s="76">
        <v>4.8</v>
      </c>
      <c r="K163" s="68"/>
      <c r="M163" s="33" t="s">
        <v>243</v>
      </c>
    </row>
    <row r="164" spans="1:13" x14ac:dyDescent="0.3">
      <c r="A164" s="68"/>
      <c r="B164" s="107" t="s">
        <v>244</v>
      </c>
      <c r="C164" s="107"/>
      <c r="D164" s="107"/>
      <c r="E164" s="107"/>
      <c r="F164" s="107"/>
      <c r="G164" s="107"/>
      <c r="H164" s="76">
        <v>2.4</v>
      </c>
      <c r="I164" s="76">
        <v>2.2999999999999998</v>
      </c>
      <c r="J164" s="76">
        <v>2.2999999999999998</v>
      </c>
      <c r="K164" s="68"/>
      <c r="M164" s="33" t="s">
        <v>244</v>
      </c>
    </row>
    <row r="165" spans="1:13" x14ac:dyDescent="0.3">
      <c r="A165" s="68"/>
      <c r="B165" s="107" t="s">
        <v>245</v>
      </c>
      <c r="C165" s="107"/>
      <c r="D165" s="107"/>
      <c r="E165" s="107"/>
      <c r="F165" s="107"/>
      <c r="G165" s="107"/>
      <c r="H165" s="76">
        <v>0.9</v>
      </c>
      <c r="I165" s="76">
        <v>1.2</v>
      </c>
      <c r="J165" s="76">
        <v>1.1000000000000001</v>
      </c>
      <c r="K165" s="68"/>
      <c r="M165" s="33" t="s">
        <v>245</v>
      </c>
    </row>
    <row r="166" spans="1:13" x14ac:dyDescent="0.3">
      <c r="A166" s="68"/>
      <c r="B166" s="107" t="s">
        <v>246</v>
      </c>
      <c r="C166" s="107"/>
      <c r="D166" s="107"/>
      <c r="E166" s="107"/>
      <c r="F166" s="107"/>
      <c r="G166" s="107"/>
      <c r="H166" s="76">
        <v>2</v>
      </c>
      <c r="I166" s="76">
        <v>2.2999999999999998</v>
      </c>
      <c r="J166" s="76">
        <v>1.9</v>
      </c>
      <c r="K166" s="68"/>
      <c r="M166" s="33" t="s">
        <v>246</v>
      </c>
    </row>
    <row r="167" spans="1:13" x14ac:dyDescent="0.3">
      <c r="A167" s="68"/>
      <c r="B167" s="107" t="s">
        <v>247</v>
      </c>
      <c r="C167" s="107"/>
      <c r="D167" s="107"/>
      <c r="E167" s="107"/>
      <c r="F167" s="107"/>
      <c r="G167" s="107"/>
      <c r="H167" s="76">
        <v>15.2</v>
      </c>
      <c r="I167" s="76">
        <v>15.3</v>
      </c>
      <c r="J167" s="76">
        <v>16.2</v>
      </c>
      <c r="K167" s="68"/>
      <c r="M167" s="33" t="s">
        <v>247</v>
      </c>
    </row>
    <row r="168" spans="1:13" x14ac:dyDescent="0.3">
      <c r="A168" s="68"/>
      <c r="B168" s="85"/>
      <c r="C168" s="85"/>
      <c r="D168" s="85"/>
      <c r="E168" s="85"/>
      <c r="F168" s="85"/>
      <c r="G168" s="85"/>
      <c r="H168" s="86"/>
      <c r="I168" s="86"/>
      <c r="J168" s="86"/>
      <c r="K168" s="68"/>
    </row>
    <row r="169" spans="1:13" x14ac:dyDescent="0.3">
      <c r="A169" s="68"/>
      <c r="B169" s="107" t="s">
        <v>32</v>
      </c>
      <c r="C169" s="107"/>
      <c r="D169" s="107"/>
      <c r="E169" s="107"/>
      <c r="F169" s="107"/>
      <c r="G169" s="107"/>
      <c r="H169" s="74">
        <v>15023</v>
      </c>
      <c r="I169" s="74">
        <v>14387</v>
      </c>
      <c r="J169" s="74">
        <v>14620</v>
      </c>
      <c r="K169" s="68"/>
      <c r="M169" s="33" t="s">
        <v>32</v>
      </c>
    </row>
    <row r="170" spans="1:13" x14ac:dyDescent="0.3">
      <c r="A170" s="68"/>
      <c r="B170" s="68"/>
      <c r="C170" s="68"/>
      <c r="D170" s="68"/>
      <c r="E170" s="68"/>
      <c r="F170" s="68"/>
      <c r="G170" s="68"/>
      <c r="H170" s="68"/>
      <c r="I170" s="68"/>
      <c r="J170" s="68"/>
      <c r="K170" s="68"/>
    </row>
    <row r="171" spans="1:13" x14ac:dyDescent="0.3">
      <c r="A171" s="68"/>
      <c r="B171" s="68"/>
      <c r="C171" s="68"/>
      <c r="D171" s="68"/>
      <c r="E171" s="68"/>
      <c r="F171" s="68"/>
      <c r="G171" s="68"/>
      <c r="H171" s="68"/>
      <c r="I171" s="68"/>
      <c r="J171" s="68"/>
      <c r="K171" s="68"/>
    </row>
    <row r="172" spans="1:13" s="80" customFormat="1" x14ac:dyDescent="0.3">
      <c r="A172" s="69"/>
      <c r="B172" s="110" t="s">
        <v>589</v>
      </c>
      <c r="C172" s="110"/>
      <c r="D172" s="110"/>
      <c r="E172" s="110"/>
      <c r="F172" s="110"/>
      <c r="G172" s="110"/>
      <c r="H172" s="110"/>
      <c r="I172" s="110"/>
      <c r="J172" s="110"/>
      <c r="K172" s="69"/>
      <c r="L172" s="78" t="s">
        <v>547</v>
      </c>
      <c r="M172" s="79"/>
    </row>
    <row r="173" spans="1:13" x14ac:dyDescent="0.3">
      <c r="A173" s="68"/>
      <c r="B173" s="68"/>
      <c r="C173" s="68"/>
      <c r="D173" s="68"/>
      <c r="E173" s="68"/>
      <c r="F173" s="68"/>
      <c r="G173" s="68"/>
      <c r="H173" s="68"/>
      <c r="I173" s="68"/>
      <c r="J173" s="68"/>
      <c r="K173" s="68"/>
    </row>
    <row r="174" spans="1:13" s="81" customFormat="1" x14ac:dyDescent="0.3">
      <c r="A174" s="70"/>
      <c r="B174" s="70"/>
      <c r="C174" s="70"/>
      <c r="D174" s="70"/>
      <c r="E174" s="70"/>
      <c r="F174" s="70"/>
      <c r="G174" s="70"/>
      <c r="H174" s="111" t="s">
        <v>620</v>
      </c>
      <c r="I174" s="111"/>
      <c r="J174" s="111"/>
      <c r="K174" s="70"/>
    </row>
    <row r="175" spans="1:13" s="81" customFormat="1" x14ac:dyDescent="0.3">
      <c r="A175" s="70"/>
      <c r="B175" s="70"/>
      <c r="C175" s="70"/>
      <c r="D175" s="70"/>
      <c r="E175" s="70"/>
      <c r="F175" s="70"/>
      <c r="G175" s="70"/>
      <c r="H175" s="71" t="s">
        <v>613</v>
      </c>
      <c r="I175" s="71" t="s">
        <v>614</v>
      </c>
      <c r="J175" s="71" t="s">
        <v>615</v>
      </c>
      <c r="K175" s="70"/>
    </row>
    <row r="176" spans="1:13" x14ac:dyDescent="0.3">
      <c r="A176" s="68"/>
      <c r="B176" s="107" t="s">
        <v>109</v>
      </c>
      <c r="C176" s="107"/>
      <c r="D176" s="107"/>
      <c r="E176" s="107"/>
      <c r="F176" s="107"/>
      <c r="G176" s="107"/>
      <c r="H176" s="76">
        <v>33.799999999999997</v>
      </c>
      <c r="I176" s="76">
        <v>32.200000000000003</v>
      </c>
      <c r="J176" s="76">
        <v>30.9</v>
      </c>
      <c r="K176" s="68"/>
      <c r="M176" s="33" t="s">
        <v>109</v>
      </c>
    </row>
    <row r="177" spans="1:13" x14ac:dyDescent="0.3">
      <c r="A177" s="68"/>
      <c r="B177" s="107" t="s">
        <v>110</v>
      </c>
      <c r="C177" s="107"/>
      <c r="D177" s="107"/>
      <c r="E177" s="107"/>
      <c r="F177" s="107"/>
      <c r="G177" s="107"/>
      <c r="H177" s="76">
        <v>12.2</v>
      </c>
      <c r="I177" s="76">
        <v>12.5</v>
      </c>
      <c r="J177" s="76">
        <v>12.9</v>
      </c>
      <c r="K177" s="68"/>
      <c r="M177" s="33" t="s">
        <v>110</v>
      </c>
    </row>
    <row r="178" spans="1:13" x14ac:dyDescent="0.3">
      <c r="A178" s="68"/>
      <c r="B178" s="107" t="s">
        <v>176</v>
      </c>
      <c r="C178" s="107"/>
      <c r="D178" s="107"/>
      <c r="E178" s="107"/>
      <c r="F178" s="107"/>
      <c r="G178" s="107"/>
      <c r="H178" s="76">
        <v>53.9</v>
      </c>
      <c r="I178" s="76">
        <v>55.4</v>
      </c>
      <c r="J178" s="76">
        <v>56.2</v>
      </c>
      <c r="K178" s="68"/>
      <c r="M178" s="33" t="s">
        <v>176</v>
      </c>
    </row>
    <row r="179" spans="1:13" x14ac:dyDescent="0.3">
      <c r="A179" s="68"/>
      <c r="B179" s="85"/>
      <c r="C179" s="85"/>
      <c r="D179" s="85"/>
      <c r="E179" s="85"/>
      <c r="F179" s="85"/>
      <c r="G179" s="85"/>
      <c r="H179" s="86"/>
      <c r="I179" s="86"/>
      <c r="J179" s="86"/>
      <c r="K179" s="68"/>
    </row>
    <row r="180" spans="1:13" x14ac:dyDescent="0.3">
      <c r="A180" s="68"/>
      <c r="B180" s="107" t="s">
        <v>32</v>
      </c>
      <c r="C180" s="107"/>
      <c r="D180" s="107"/>
      <c r="E180" s="107"/>
      <c r="F180" s="107"/>
      <c r="G180" s="107"/>
      <c r="H180" s="74">
        <v>14957</v>
      </c>
      <c r="I180" s="74">
        <v>14313</v>
      </c>
      <c r="J180" s="74">
        <v>14518</v>
      </c>
      <c r="K180" s="68"/>
      <c r="M180" s="33" t="s">
        <v>32</v>
      </c>
    </row>
    <row r="181" spans="1:13" x14ac:dyDescent="0.3">
      <c r="A181" s="68"/>
      <c r="B181" s="68"/>
      <c r="C181" s="68"/>
      <c r="D181" s="68"/>
      <c r="E181" s="68"/>
      <c r="F181" s="68"/>
      <c r="G181" s="68"/>
      <c r="H181" s="68"/>
      <c r="I181" s="68"/>
      <c r="J181" s="68"/>
      <c r="K181" s="68"/>
    </row>
    <row r="182" spans="1:13" x14ac:dyDescent="0.3">
      <c r="A182" s="68"/>
      <c r="B182" s="68"/>
      <c r="C182" s="68"/>
      <c r="D182" s="68"/>
      <c r="E182" s="68"/>
      <c r="F182" s="68"/>
      <c r="G182" s="68"/>
      <c r="H182" s="68"/>
      <c r="I182" s="68"/>
      <c r="J182" s="68"/>
      <c r="K182" s="68"/>
    </row>
    <row r="183" spans="1:13" s="80" customFormat="1" x14ac:dyDescent="0.3">
      <c r="A183" s="69"/>
      <c r="B183" s="110" t="s">
        <v>590</v>
      </c>
      <c r="C183" s="110"/>
      <c r="D183" s="110"/>
      <c r="E183" s="110"/>
      <c r="F183" s="110"/>
      <c r="G183" s="110"/>
      <c r="H183" s="110"/>
      <c r="I183" s="110"/>
      <c r="J183" s="110"/>
      <c r="K183" s="69"/>
      <c r="L183" s="78" t="s">
        <v>548</v>
      </c>
      <c r="M183" s="79"/>
    </row>
    <row r="184" spans="1:13" x14ac:dyDescent="0.3">
      <c r="A184" s="68"/>
      <c r="B184" s="68"/>
      <c r="C184" s="68"/>
      <c r="D184" s="68"/>
      <c r="E184" s="68"/>
      <c r="F184" s="68"/>
      <c r="G184" s="68"/>
      <c r="H184" s="68"/>
      <c r="I184" s="68"/>
      <c r="J184" s="68"/>
      <c r="K184" s="68"/>
    </row>
    <row r="185" spans="1:13" x14ac:dyDescent="0.3">
      <c r="A185" s="68"/>
      <c r="B185" s="68"/>
      <c r="C185" s="68"/>
      <c r="D185" s="68"/>
      <c r="E185" s="120" t="s">
        <v>529</v>
      </c>
      <c r="F185" s="120"/>
      <c r="G185" s="120"/>
      <c r="H185" s="120"/>
      <c r="I185" s="68"/>
      <c r="J185" s="68"/>
      <c r="K185" s="68"/>
    </row>
    <row r="186" spans="1:13" ht="29" customHeight="1" x14ac:dyDescent="0.3">
      <c r="A186" s="68"/>
      <c r="B186" s="115" t="s">
        <v>31</v>
      </c>
      <c r="C186" s="115"/>
      <c r="D186" s="71" t="s">
        <v>530</v>
      </c>
      <c r="E186" s="71" t="s">
        <v>114</v>
      </c>
      <c r="F186" s="71" t="s">
        <v>115</v>
      </c>
      <c r="G186" s="71" t="s">
        <v>117</v>
      </c>
      <c r="H186" s="71" t="s">
        <v>249</v>
      </c>
      <c r="I186" s="71" t="s">
        <v>30</v>
      </c>
      <c r="J186" s="68"/>
      <c r="K186" s="68"/>
    </row>
    <row r="187" spans="1:13" x14ac:dyDescent="0.3">
      <c r="A187" s="68"/>
      <c r="B187" s="116" t="s">
        <v>248</v>
      </c>
      <c r="C187" s="117"/>
      <c r="D187" s="117"/>
      <c r="E187" s="117"/>
      <c r="F187" s="117"/>
      <c r="G187" s="117"/>
      <c r="H187" s="117"/>
      <c r="I187" s="118"/>
      <c r="J187" s="68"/>
      <c r="K187" s="68"/>
    </row>
    <row r="188" spans="1:13" x14ac:dyDescent="0.3">
      <c r="A188" s="68"/>
      <c r="B188" s="119" t="s">
        <v>620</v>
      </c>
      <c r="C188" s="119"/>
      <c r="D188" s="77">
        <v>2024</v>
      </c>
      <c r="E188" s="76">
        <v>4.3</v>
      </c>
      <c r="F188" s="76">
        <v>28.6</v>
      </c>
      <c r="G188" s="76">
        <v>42.1</v>
      </c>
      <c r="H188" s="76">
        <v>25</v>
      </c>
      <c r="I188" s="74">
        <v>14533</v>
      </c>
      <c r="J188" s="68"/>
      <c r="K188" s="68"/>
    </row>
    <row r="189" spans="1:13" x14ac:dyDescent="0.3">
      <c r="A189" s="68"/>
      <c r="B189" s="119" t="s">
        <v>620</v>
      </c>
      <c r="C189" s="119"/>
      <c r="D189" s="77">
        <v>2023</v>
      </c>
      <c r="E189" s="76">
        <v>4.0999999999999996</v>
      </c>
      <c r="F189" s="76">
        <v>26.1</v>
      </c>
      <c r="G189" s="76">
        <v>43.2</v>
      </c>
      <c r="H189" s="76">
        <v>26.6</v>
      </c>
      <c r="I189" s="74">
        <v>14288</v>
      </c>
      <c r="J189" s="68"/>
      <c r="K189" s="68"/>
    </row>
    <row r="190" spans="1:13" x14ac:dyDescent="0.3">
      <c r="A190" s="68"/>
      <c r="B190" s="119" t="s">
        <v>620</v>
      </c>
      <c r="C190" s="119"/>
      <c r="D190" s="77">
        <v>2022</v>
      </c>
      <c r="E190" s="76">
        <v>3.5</v>
      </c>
      <c r="F190" s="76">
        <v>24.5</v>
      </c>
      <c r="G190" s="76">
        <v>43.4</v>
      </c>
      <c r="H190" s="76">
        <v>28.6</v>
      </c>
      <c r="I190" s="74">
        <v>14946</v>
      </c>
      <c r="J190" s="68"/>
      <c r="K190" s="68"/>
    </row>
    <row r="191" spans="1:13" x14ac:dyDescent="0.3">
      <c r="A191" s="68"/>
      <c r="B191" s="116" t="s">
        <v>250</v>
      </c>
      <c r="C191" s="117"/>
      <c r="D191" s="117"/>
      <c r="E191" s="117"/>
      <c r="F191" s="117"/>
      <c r="G191" s="117"/>
      <c r="H191" s="117"/>
      <c r="I191" s="118"/>
      <c r="J191" s="68"/>
      <c r="K191" s="68"/>
    </row>
    <row r="192" spans="1:13" x14ac:dyDescent="0.3">
      <c r="A192" s="68"/>
      <c r="B192" s="119" t="s">
        <v>620</v>
      </c>
      <c r="C192" s="119"/>
      <c r="D192" s="77">
        <v>2024</v>
      </c>
      <c r="E192" s="76">
        <v>8.1999999999999993</v>
      </c>
      <c r="F192" s="76">
        <v>45.6</v>
      </c>
      <c r="G192" s="76">
        <v>36.4</v>
      </c>
      <c r="H192" s="76">
        <v>9.8000000000000007</v>
      </c>
      <c r="I192" s="74">
        <v>14522</v>
      </c>
      <c r="J192" s="68"/>
      <c r="K192" s="68"/>
    </row>
    <row r="193" spans="1:11" x14ac:dyDescent="0.3">
      <c r="A193" s="68"/>
      <c r="B193" s="119" t="s">
        <v>620</v>
      </c>
      <c r="C193" s="119"/>
      <c r="D193" s="77">
        <v>2023</v>
      </c>
      <c r="E193" s="76">
        <v>8.6999999999999993</v>
      </c>
      <c r="F193" s="76">
        <v>44.8</v>
      </c>
      <c r="G193" s="76">
        <v>36.299999999999997</v>
      </c>
      <c r="H193" s="76">
        <v>10.199999999999999</v>
      </c>
      <c r="I193" s="74">
        <v>14286</v>
      </c>
      <c r="J193" s="68"/>
      <c r="K193" s="68"/>
    </row>
    <row r="194" spans="1:11" x14ac:dyDescent="0.3">
      <c r="A194" s="68"/>
      <c r="B194" s="119" t="s">
        <v>620</v>
      </c>
      <c r="C194" s="119"/>
      <c r="D194" s="77">
        <v>2022</v>
      </c>
      <c r="E194" s="76">
        <v>9.5</v>
      </c>
      <c r="F194" s="76">
        <v>47.4</v>
      </c>
      <c r="G194" s="76">
        <v>34.6</v>
      </c>
      <c r="H194" s="76">
        <v>8.5</v>
      </c>
      <c r="I194" s="74">
        <v>14932</v>
      </c>
      <c r="J194" s="68"/>
      <c r="K194" s="68"/>
    </row>
    <row r="195" spans="1:11" x14ac:dyDescent="0.3">
      <c r="A195" s="68"/>
      <c r="B195" s="116" t="s">
        <v>252</v>
      </c>
      <c r="C195" s="117"/>
      <c r="D195" s="117"/>
      <c r="E195" s="117"/>
      <c r="F195" s="117"/>
      <c r="G195" s="117"/>
      <c r="H195" s="117"/>
      <c r="I195" s="118"/>
      <c r="J195" s="68"/>
      <c r="K195" s="68"/>
    </row>
    <row r="196" spans="1:11" x14ac:dyDescent="0.3">
      <c r="A196" s="68"/>
      <c r="B196" s="119" t="s">
        <v>620</v>
      </c>
      <c r="C196" s="119"/>
      <c r="D196" s="77">
        <v>2024</v>
      </c>
      <c r="E196" s="76">
        <v>45.6</v>
      </c>
      <c r="F196" s="76">
        <v>41.8</v>
      </c>
      <c r="G196" s="76">
        <v>10.4</v>
      </c>
      <c r="H196" s="76">
        <v>2.1</v>
      </c>
      <c r="I196" s="74">
        <v>14497</v>
      </c>
      <c r="J196" s="68"/>
      <c r="K196" s="68"/>
    </row>
    <row r="197" spans="1:11" x14ac:dyDescent="0.3">
      <c r="A197" s="68"/>
      <c r="B197" s="119" t="s">
        <v>620</v>
      </c>
      <c r="C197" s="119"/>
      <c r="D197" s="77">
        <v>2023</v>
      </c>
      <c r="E197" s="76">
        <v>43.8</v>
      </c>
      <c r="F197" s="76">
        <v>42.2</v>
      </c>
      <c r="G197" s="76">
        <v>11.6</v>
      </c>
      <c r="H197" s="76">
        <v>2.4</v>
      </c>
      <c r="I197" s="74">
        <v>14279</v>
      </c>
      <c r="J197" s="68"/>
      <c r="K197" s="68"/>
    </row>
    <row r="198" spans="1:11" x14ac:dyDescent="0.3">
      <c r="A198" s="68"/>
      <c r="B198" s="119" t="s">
        <v>620</v>
      </c>
      <c r="C198" s="119"/>
      <c r="D198" s="77">
        <v>2022</v>
      </c>
      <c r="E198" s="76">
        <v>44.8</v>
      </c>
      <c r="F198" s="76">
        <v>41.7</v>
      </c>
      <c r="G198" s="76">
        <v>11.4</v>
      </c>
      <c r="H198" s="76">
        <v>2.1</v>
      </c>
      <c r="I198" s="74">
        <v>14925</v>
      </c>
      <c r="J198" s="68"/>
      <c r="K198" s="68"/>
    </row>
    <row r="199" spans="1:11" x14ac:dyDescent="0.3">
      <c r="A199" s="68"/>
      <c r="B199" s="116" t="s">
        <v>253</v>
      </c>
      <c r="C199" s="117"/>
      <c r="D199" s="117"/>
      <c r="E199" s="117"/>
      <c r="F199" s="117"/>
      <c r="G199" s="117"/>
      <c r="H199" s="117"/>
      <c r="I199" s="118"/>
      <c r="J199" s="68"/>
      <c r="K199" s="68"/>
    </row>
    <row r="200" spans="1:11" x14ac:dyDescent="0.3">
      <c r="A200" s="68"/>
      <c r="B200" s="119" t="s">
        <v>620</v>
      </c>
      <c r="C200" s="119"/>
      <c r="D200" s="77">
        <v>2024</v>
      </c>
      <c r="E200" s="76">
        <v>0.5</v>
      </c>
      <c r="F200" s="76">
        <v>7.2</v>
      </c>
      <c r="G200" s="76">
        <v>37.6</v>
      </c>
      <c r="H200" s="76">
        <v>54.7</v>
      </c>
      <c r="I200" s="74">
        <v>14527</v>
      </c>
      <c r="J200" s="68"/>
      <c r="K200" s="68"/>
    </row>
    <row r="201" spans="1:11" x14ac:dyDescent="0.3">
      <c r="A201" s="68"/>
      <c r="B201" s="119" t="s">
        <v>620</v>
      </c>
      <c r="C201" s="119"/>
      <c r="D201" s="77">
        <v>2023</v>
      </c>
      <c r="E201" s="76">
        <v>0.6</v>
      </c>
      <c r="F201" s="76">
        <v>7.7</v>
      </c>
      <c r="G201" s="76">
        <v>38.299999999999997</v>
      </c>
      <c r="H201" s="76">
        <v>53.4</v>
      </c>
      <c r="I201" s="74">
        <v>14292</v>
      </c>
      <c r="J201" s="68"/>
      <c r="K201" s="68"/>
    </row>
    <row r="202" spans="1:11" x14ac:dyDescent="0.3">
      <c r="A202" s="68"/>
      <c r="B202" s="119" t="s">
        <v>620</v>
      </c>
      <c r="C202" s="119"/>
      <c r="D202" s="77">
        <v>2022</v>
      </c>
      <c r="E202" s="76">
        <v>0.6</v>
      </c>
      <c r="F202" s="76">
        <v>8.6</v>
      </c>
      <c r="G202" s="76">
        <v>40.9</v>
      </c>
      <c r="H202" s="76">
        <v>49.9</v>
      </c>
      <c r="I202" s="74">
        <v>14952</v>
      </c>
      <c r="J202" s="68"/>
      <c r="K202" s="68"/>
    </row>
    <row r="203" spans="1:11" x14ac:dyDescent="0.3">
      <c r="A203" s="68"/>
      <c r="B203" s="116" t="s">
        <v>254</v>
      </c>
      <c r="C203" s="117"/>
      <c r="D203" s="117"/>
      <c r="E203" s="117"/>
      <c r="F203" s="117"/>
      <c r="G203" s="117"/>
      <c r="H203" s="117"/>
      <c r="I203" s="118"/>
      <c r="J203" s="68"/>
      <c r="K203" s="68"/>
    </row>
    <row r="204" spans="1:11" x14ac:dyDescent="0.3">
      <c r="A204" s="68"/>
      <c r="B204" s="119" t="s">
        <v>620</v>
      </c>
      <c r="C204" s="119"/>
      <c r="D204" s="77">
        <v>2024</v>
      </c>
      <c r="E204" s="76">
        <v>4.5999999999999996</v>
      </c>
      <c r="F204" s="76">
        <v>34.700000000000003</v>
      </c>
      <c r="G204" s="76">
        <v>42.7</v>
      </c>
      <c r="H204" s="76">
        <v>18</v>
      </c>
      <c r="I204" s="74">
        <v>14499</v>
      </c>
      <c r="J204" s="68"/>
      <c r="K204" s="68"/>
    </row>
    <row r="205" spans="1:11" x14ac:dyDescent="0.3">
      <c r="A205" s="68"/>
      <c r="B205" s="119" t="s">
        <v>620</v>
      </c>
      <c r="C205" s="119"/>
      <c r="D205" s="77">
        <v>2023</v>
      </c>
      <c r="E205" s="76">
        <v>4.3</v>
      </c>
      <c r="F205" s="76">
        <v>33.5</v>
      </c>
      <c r="G205" s="76">
        <v>42.9</v>
      </c>
      <c r="H205" s="76">
        <v>19.3</v>
      </c>
      <c r="I205" s="74">
        <v>14265</v>
      </c>
      <c r="J205" s="68"/>
      <c r="K205" s="68"/>
    </row>
    <row r="206" spans="1:11" x14ac:dyDescent="0.3">
      <c r="A206" s="68"/>
      <c r="B206" s="119" t="s">
        <v>620</v>
      </c>
      <c r="C206" s="119"/>
      <c r="D206" s="77">
        <v>2022</v>
      </c>
      <c r="E206" s="76">
        <v>4.4000000000000004</v>
      </c>
      <c r="F206" s="76">
        <v>33.1</v>
      </c>
      <c r="G206" s="76">
        <v>43.4</v>
      </c>
      <c r="H206" s="76">
        <v>19.100000000000001</v>
      </c>
      <c r="I206" s="74">
        <v>14928</v>
      </c>
      <c r="J206" s="68"/>
      <c r="K206" s="68"/>
    </row>
    <row r="207" spans="1:11" x14ac:dyDescent="0.3">
      <c r="A207" s="68"/>
      <c r="B207" s="116" t="s">
        <v>255</v>
      </c>
      <c r="C207" s="117"/>
      <c r="D207" s="117"/>
      <c r="E207" s="117"/>
      <c r="F207" s="117"/>
      <c r="G207" s="117"/>
      <c r="H207" s="117"/>
      <c r="I207" s="118"/>
      <c r="J207" s="68"/>
      <c r="K207" s="68"/>
    </row>
    <row r="208" spans="1:11" x14ac:dyDescent="0.3">
      <c r="A208" s="68"/>
      <c r="B208" s="119" t="s">
        <v>620</v>
      </c>
      <c r="C208" s="119"/>
      <c r="D208" s="77">
        <v>2024</v>
      </c>
      <c r="E208" s="76">
        <v>3.9</v>
      </c>
      <c r="F208" s="76">
        <v>24.8</v>
      </c>
      <c r="G208" s="76">
        <v>43.6</v>
      </c>
      <c r="H208" s="76">
        <v>27.7</v>
      </c>
      <c r="I208" s="74">
        <v>14525</v>
      </c>
      <c r="J208" s="68"/>
      <c r="K208" s="68"/>
    </row>
    <row r="209" spans="1:11" x14ac:dyDescent="0.3">
      <c r="A209" s="68"/>
      <c r="B209" s="119" t="s">
        <v>620</v>
      </c>
      <c r="C209" s="119"/>
      <c r="D209" s="77">
        <v>2023</v>
      </c>
      <c r="E209" s="76">
        <v>3.7</v>
      </c>
      <c r="F209" s="76">
        <v>23.7</v>
      </c>
      <c r="G209" s="76">
        <v>43.4</v>
      </c>
      <c r="H209" s="76">
        <v>29.3</v>
      </c>
      <c r="I209" s="74">
        <v>14276</v>
      </c>
      <c r="J209" s="68"/>
      <c r="K209" s="68"/>
    </row>
    <row r="210" spans="1:11" x14ac:dyDescent="0.3">
      <c r="A210" s="68"/>
      <c r="B210" s="119" t="s">
        <v>620</v>
      </c>
      <c r="C210" s="119"/>
      <c r="D210" s="77">
        <v>2022</v>
      </c>
      <c r="E210" s="76">
        <v>3.5</v>
      </c>
      <c r="F210" s="76">
        <v>23.1</v>
      </c>
      <c r="G210" s="76">
        <v>43.8</v>
      </c>
      <c r="H210" s="76">
        <v>29.7</v>
      </c>
      <c r="I210" s="74">
        <v>14928</v>
      </c>
      <c r="J210" s="68"/>
      <c r="K210" s="68"/>
    </row>
    <row r="211" spans="1:11" x14ac:dyDescent="0.3">
      <c r="A211" s="68"/>
      <c r="B211" s="116" t="s">
        <v>256</v>
      </c>
      <c r="C211" s="117"/>
      <c r="D211" s="117"/>
      <c r="E211" s="117"/>
      <c r="F211" s="117"/>
      <c r="G211" s="117"/>
      <c r="H211" s="117"/>
      <c r="I211" s="118"/>
      <c r="J211" s="68"/>
      <c r="K211" s="68"/>
    </row>
    <row r="212" spans="1:11" x14ac:dyDescent="0.3">
      <c r="A212" s="68"/>
      <c r="B212" s="119" t="s">
        <v>620</v>
      </c>
      <c r="C212" s="119"/>
      <c r="D212" s="77">
        <v>2024</v>
      </c>
      <c r="E212" s="76">
        <v>1.9</v>
      </c>
      <c r="F212" s="76">
        <v>20.6</v>
      </c>
      <c r="G212" s="76">
        <v>50.9</v>
      </c>
      <c r="H212" s="76">
        <v>26.5</v>
      </c>
      <c r="I212" s="74">
        <v>14528</v>
      </c>
      <c r="J212" s="68"/>
      <c r="K212" s="68"/>
    </row>
    <row r="213" spans="1:11" x14ac:dyDescent="0.3">
      <c r="A213" s="68"/>
      <c r="B213" s="119" t="s">
        <v>620</v>
      </c>
      <c r="C213" s="119"/>
      <c r="D213" s="77">
        <v>2023</v>
      </c>
      <c r="E213" s="76">
        <v>1.5</v>
      </c>
      <c r="F213" s="76">
        <v>20.9</v>
      </c>
      <c r="G213" s="76">
        <v>50.3</v>
      </c>
      <c r="H213" s="76">
        <v>27.3</v>
      </c>
      <c r="I213" s="74">
        <v>14290</v>
      </c>
      <c r="J213" s="68"/>
      <c r="K213" s="68"/>
    </row>
    <row r="214" spans="1:11" x14ac:dyDescent="0.3">
      <c r="A214" s="68"/>
      <c r="B214" s="119" t="s">
        <v>620</v>
      </c>
      <c r="C214" s="119"/>
      <c r="D214" s="77">
        <v>2022</v>
      </c>
      <c r="E214" s="76">
        <v>1.9</v>
      </c>
      <c r="F214" s="76">
        <v>21.2</v>
      </c>
      <c r="G214" s="76">
        <v>50.9</v>
      </c>
      <c r="H214" s="76">
        <v>26</v>
      </c>
      <c r="I214" s="74">
        <v>14936</v>
      </c>
      <c r="J214" s="68"/>
      <c r="K214" s="68"/>
    </row>
    <row r="215" spans="1:11" x14ac:dyDescent="0.3">
      <c r="A215" s="68"/>
      <c r="B215" s="116" t="s">
        <v>257</v>
      </c>
      <c r="C215" s="117"/>
      <c r="D215" s="117"/>
      <c r="E215" s="117"/>
      <c r="F215" s="117"/>
      <c r="G215" s="117"/>
      <c r="H215" s="117"/>
      <c r="I215" s="118"/>
      <c r="J215" s="68"/>
      <c r="K215" s="68"/>
    </row>
    <row r="216" spans="1:11" x14ac:dyDescent="0.3">
      <c r="A216" s="68"/>
      <c r="B216" s="119" t="s">
        <v>620</v>
      </c>
      <c r="C216" s="119"/>
      <c r="D216" s="77">
        <v>2024</v>
      </c>
      <c r="E216" s="76">
        <v>5.4</v>
      </c>
      <c r="F216" s="76">
        <v>32.5</v>
      </c>
      <c r="G216" s="76">
        <v>41.9</v>
      </c>
      <c r="H216" s="76">
        <v>20.100000000000001</v>
      </c>
      <c r="I216" s="74">
        <v>14515</v>
      </c>
      <c r="J216" s="68"/>
      <c r="K216" s="68"/>
    </row>
    <row r="217" spans="1:11" x14ac:dyDescent="0.3">
      <c r="A217" s="68"/>
      <c r="B217" s="119" t="s">
        <v>620</v>
      </c>
      <c r="C217" s="119"/>
      <c r="D217" s="77">
        <v>2023</v>
      </c>
      <c r="E217" s="76">
        <v>5.3</v>
      </c>
      <c r="F217" s="76">
        <v>33.1</v>
      </c>
      <c r="G217" s="76">
        <v>41.3</v>
      </c>
      <c r="H217" s="76">
        <v>20.3</v>
      </c>
      <c r="I217" s="74">
        <v>14273</v>
      </c>
      <c r="J217" s="68"/>
      <c r="K217" s="68"/>
    </row>
    <row r="218" spans="1:11" x14ac:dyDescent="0.3">
      <c r="A218" s="68"/>
      <c r="B218" s="119" t="s">
        <v>620</v>
      </c>
      <c r="C218" s="119"/>
      <c r="D218" s="77">
        <v>2022</v>
      </c>
      <c r="E218" s="76">
        <v>5.0999999999999996</v>
      </c>
      <c r="F218" s="76">
        <v>32</v>
      </c>
      <c r="G218" s="76">
        <v>42.2</v>
      </c>
      <c r="H218" s="76">
        <v>20.7</v>
      </c>
      <c r="I218" s="74">
        <v>14930</v>
      </c>
      <c r="J218" s="68"/>
      <c r="K218" s="68"/>
    </row>
    <row r="219" spans="1:11" x14ac:dyDescent="0.3">
      <c r="A219" s="68"/>
      <c r="B219" s="116" t="s">
        <v>258</v>
      </c>
      <c r="C219" s="117"/>
      <c r="D219" s="117"/>
      <c r="E219" s="117"/>
      <c r="F219" s="117"/>
      <c r="G219" s="117"/>
      <c r="H219" s="117"/>
      <c r="I219" s="118"/>
      <c r="J219" s="68"/>
      <c r="K219" s="68"/>
    </row>
    <row r="220" spans="1:11" x14ac:dyDescent="0.3">
      <c r="A220" s="68"/>
      <c r="B220" s="119" t="s">
        <v>620</v>
      </c>
      <c r="C220" s="119"/>
      <c r="D220" s="77">
        <v>2024</v>
      </c>
      <c r="E220" s="76">
        <v>1.2</v>
      </c>
      <c r="F220" s="76">
        <v>12.9</v>
      </c>
      <c r="G220" s="76">
        <v>35.200000000000003</v>
      </c>
      <c r="H220" s="76">
        <v>50.6</v>
      </c>
      <c r="I220" s="74">
        <v>14536</v>
      </c>
      <c r="J220" s="68"/>
      <c r="K220" s="68"/>
    </row>
    <row r="221" spans="1:11" x14ac:dyDescent="0.3">
      <c r="A221" s="68"/>
      <c r="B221" s="119" t="s">
        <v>620</v>
      </c>
      <c r="C221" s="119"/>
      <c r="D221" s="77">
        <v>2023</v>
      </c>
      <c r="E221" s="76">
        <v>1</v>
      </c>
      <c r="F221" s="76">
        <v>12.2</v>
      </c>
      <c r="G221" s="76">
        <v>33.9</v>
      </c>
      <c r="H221" s="76">
        <v>53</v>
      </c>
      <c r="I221" s="74">
        <v>14274</v>
      </c>
      <c r="J221" s="68"/>
      <c r="K221" s="68"/>
    </row>
    <row r="222" spans="1:11" x14ac:dyDescent="0.3">
      <c r="A222" s="68"/>
      <c r="B222" s="119" t="s">
        <v>620</v>
      </c>
      <c r="C222" s="119"/>
      <c r="D222" s="77">
        <v>2022</v>
      </c>
      <c r="E222" s="76">
        <v>1.1000000000000001</v>
      </c>
      <c r="F222" s="76">
        <v>12.5</v>
      </c>
      <c r="G222" s="76">
        <v>34.299999999999997</v>
      </c>
      <c r="H222" s="76">
        <v>52.2</v>
      </c>
      <c r="I222" s="74">
        <v>14946</v>
      </c>
      <c r="J222" s="68"/>
      <c r="K222" s="68"/>
    </row>
    <row r="223" spans="1:11" x14ac:dyDescent="0.3">
      <c r="A223" s="68"/>
      <c r="B223" s="116" t="s">
        <v>259</v>
      </c>
      <c r="C223" s="117"/>
      <c r="D223" s="117"/>
      <c r="E223" s="117"/>
      <c r="F223" s="117"/>
      <c r="G223" s="117"/>
      <c r="H223" s="117"/>
      <c r="I223" s="118"/>
      <c r="J223" s="68"/>
      <c r="K223" s="68"/>
    </row>
    <row r="224" spans="1:11" x14ac:dyDescent="0.3">
      <c r="A224" s="68"/>
      <c r="B224" s="119" t="s">
        <v>620</v>
      </c>
      <c r="C224" s="119"/>
      <c r="D224" s="77">
        <v>2024</v>
      </c>
      <c r="E224" s="76">
        <v>9.1999999999999993</v>
      </c>
      <c r="F224" s="76">
        <v>13.5</v>
      </c>
      <c r="G224" s="76">
        <v>30</v>
      </c>
      <c r="H224" s="76">
        <v>47.3</v>
      </c>
      <c r="I224" s="74">
        <v>14505</v>
      </c>
      <c r="J224" s="68"/>
      <c r="K224" s="68"/>
    </row>
    <row r="225" spans="1:11" x14ac:dyDescent="0.3">
      <c r="A225" s="68"/>
      <c r="B225" s="119" t="s">
        <v>620</v>
      </c>
      <c r="C225" s="119"/>
      <c r="D225" s="77">
        <v>2023</v>
      </c>
      <c r="E225" s="76">
        <v>8.3000000000000007</v>
      </c>
      <c r="F225" s="76">
        <v>13.4</v>
      </c>
      <c r="G225" s="76">
        <v>30.1</v>
      </c>
      <c r="H225" s="76">
        <v>48.3</v>
      </c>
      <c r="I225" s="74">
        <v>14273</v>
      </c>
      <c r="J225" s="68"/>
      <c r="K225" s="68"/>
    </row>
    <row r="226" spans="1:11" x14ac:dyDescent="0.3">
      <c r="A226" s="68"/>
      <c r="B226" s="119" t="s">
        <v>620</v>
      </c>
      <c r="C226" s="119"/>
      <c r="D226" s="77">
        <v>2022</v>
      </c>
      <c r="E226" s="76">
        <v>8.6999999999999993</v>
      </c>
      <c r="F226" s="76">
        <v>13.6</v>
      </c>
      <c r="G226" s="76">
        <v>31.2</v>
      </c>
      <c r="H226" s="76">
        <v>46.5</v>
      </c>
      <c r="I226" s="74">
        <v>14928</v>
      </c>
      <c r="J226" s="68"/>
      <c r="K226" s="68"/>
    </row>
    <row r="227" spans="1:11" x14ac:dyDescent="0.3">
      <c r="A227" s="68"/>
      <c r="B227" s="116" t="s">
        <v>251</v>
      </c>
      <c r="C227" s="117"/>
      <c r="D227" s="117"/>
      <c r="E227" s="117"/>
      <c r="F227" s="117"/>
      <c r="G227" s="117"/>
      <c r="H227" s="117"/>
      <c r="I227" s="118"/>
      <c r="J227" s="68"/>
      <c r="K227" s="68"/>
    </row>
    <row r="228" spans="1:11" x14ac:dyDescent="0.3">
      <c r="A228" s="68"/>
      <c r="B228" s="119" t="s">
        <v>620</v>
      </c>
      <c r="C228" s="119"/>
      <c r="D228" s="77">
        <v>2024</v>
      </c>
      <c r="E228" s="76">
        <v>5.3</v>
      </c>
      <c r="F228" s="76">
        <v>36.5</v>
      </c>
      <c r="G228" s="76">
        <v>37.799999999999997</v>
      </c>
      <c r="H228" s="76">
        <v>20.399999999999999</v>
      </c>
      <c r="I228" s="74">
        <v>14513</v>
      </c>
      <c r="J228" s="68"/>
      <c r="K228" s="68"/>
    </row>
    <row r="229" spans="1:11" x14ac:dyDescent="0.3">
      <c r="A229" s="68"/>
      <c r="B229" s="119" t="s">
        <v>620</v>
      </c>
      <c r="C229" s="119"/>
      <c r="D229" s="77">
        <v>2023</v>
      </c>
      <c r="E229" s="76">
        <v>5.5</v>
      </c>
      <c r="F229" s="76">
        <v>35.799999999999997</v>
      </c>
      <c r="G229" s="76">
        <v>38</v>
      </c>
      <c r="H229" s="76">
        <v>20.8</v>
      </c>
      <c r="I229" s="74">
        <v>14268</v>
      </c>
      <c r="J229" s="68"/>
      <c r="K229" s="68"/>
    </row>
    <row r="230" spans="1:11" x14ac:dyDescent="0.3">
      <c r="A230" s="68"/>
      <c r="B230" s="119" t="s">
        <v>620</v>
      </c>
      <c r="C230" s="119"/>
      <c r="D230" s="77">
        <v>2022</v>
      </c>
      <c r="E230" s="76">
        <v>5.0999999999999996</v>
      </c>
      <c r="F230" s="76">
        <v>34.700000000000003</v>
      </c>
      <c r="G230" s="76">
        <v>38.799999999999997</v>
      </c>
      <c r="H230" s="76">
        <v>21.3</v>
      </c>
      <c r="I230" s="74">
        <v>14923</v>
      </c>
      <c r="J230" s="68"/>
      <c r="K230" s="68"/>
    </row>
    <row r="231" spans="1:1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c r="A361" s="68"/>
      <c r="B361" s="68"/>
      <c r="C361" s="68"/>
      <c r="D361" s="68"/>
      <c r="E361" s="68"/>
      <c r="F361" s="68"/>
      <c r="G361" s="68"/>
      <c r="H361" s="68"/>
      <c r="I361" s="68"/>
      <c r="J361" s="68"/>
      <c r="K361" s="68"/>
    </row>
    <row r="362" spans="1:11" hidden="1" x14ac:dyDescent="0.3">
      <c r="A362" s="68"/>
      <c r="B362" s="68"/>
      <c r="C362" s="68"/>
      <c r="D362" s="68"/>
      <c r="E362" s="68"/>
      <c r="F362" s="68"/>
      <c r="G362" s="68"/>
      <c r="H362" s="68"/>
      <c r="I362" s="68"/>
      <c r="J362" s="68"/>
      <c r="K362" s="68"/>
    </row>
    <row r="363" spans="1:11" hidden="1" x14ac:dyDescent="0.3">
      <c r="A363" s="68"/>
      <c r="B363" s="68"/>
      <c r="C363" s="68"/>
      <c r="D363" s="68"/>
      <c r="E363" s="68"/>
      <c r="F363" s="68"/>
      <c r="G363" s="68"/>
      <c r="H363" s="68"/>
      <c r="I363" s="68"/>
      <c r="J363" s="68"/>
      <c r="K363" s="68"/>
    </row>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sheetData>
  <sheetProtection algorithmName="SHA-512" hashValue="QGnjk7PkLfei95T4oOQF69x9GaiybCzmiClF1J/fJCztA0ThQr8NKX7u1QL7oXWnlsyc0gIFPyDrZmMXtqW5iw==" saltValue="O3m0NhjltsucLpxzuHVzqg==" spinCount="100000" sheet="1" objects="1" scenarios="1"/>
  <mergeCells count="188">
    <mergeCell ref="B229:C229"/>
    <mergeCell ref="B230:C230"/>
    <mergeCell ref="B223:I223"/>
    <mergeCell ref="B224:C224"/>
    <mergeCell ref="B225:C225"/>
    <mergeCell ref="B226:C226"/>
    <mergeCell ref="B227:I227"/>
    <mergeCell ref="B228:C228"/>
    <mergeCell ref="B217:C217"/>
    <mergeCell ref="B218:C218"/>
    <mergeCell ref="B219:I219"/>
    <mergeCell ref="B220:C220"/>
    <mergeCell ref="B221:C221"/>
    <mergeCell ref="B222:C222"/>
    <mergeCell ref="B211:I211"/>
    <mergeCell ref="B212:C212"/>
    <mergeCell ref="B213:C213"/>
    <mergeCell ref="B214:C214"/>
    <mergeCell ref="B215:I215"/>
    <mergeCell ref="B216:C216"/>
    <mergeCell ref="B205:C205"/>
    <mergeCell ref="B206:C206"/>
    <mergeCell ref="B207:I207"/>
    <mergeCell ref="B208:C208"/>
    <mergeCell ref="B209:C209"/>
    <mergeCell ref="B210:C210"/>
    <mergeCell ref="B199:I199"/>
    <mergeCell ref="B200:C200"/>
    <mergeCell ref="B201:C201"/>
    <mergeCell ref="B202:C202"/>
    <mergeCell ref="B203:I203"/>
    <mergeCell ref="B204:C204"/>
    <mergeCell ref="B193:C193"/>
    <mergeCell ref="B194:C194"/>
    <mergeCell ref="B195:I195"/>
    <mergeCell ref="B196:C196"/>
    <mergeCell ref="B197:C197"/>
    <mergeCell ref="B198:C198"/>
    <mergeCell ref="B187:I187"/>
    <mergeCell ref="B188:C188"/>
    <mergeCell ref="B189:C189"/>
    <mergeCell ref="B190:C190"/>
    <mergeCell ref="B191:I191"/>
    <mergeCell ref="B192:C192"/>
    <mergeCell ref="B177:G177"/>
    <mergeCell ref="B178:G178"/>
    <mergeCell ref="B180:G180"/>
    <mergeCell ref="B183:J183"/>
    <mergeCell ref="E185:H185"/>
    <mergeCell ref="B186:C186"/>
    <mergeCell ref="B166:G166"/>
    <mergeCell ref="B167:G167"/>
    <mergeCell ref="B169:G169"/>
    <mergeCell ref="B172:J172"/>
    <mergeCell ref="H174:J174"/>
    <mergeCell ref="B176:G176"/>
    <mergeCell ref="B160:G160"/>
    <mergeCell ref="B161:G161"/>
    <mergeCell ref="B162:G162"/>
    <mergeCell ref="B163:G163"/>
    <mergeCell ref="B164:G164"/>
    <mergeCell ref="B165:G165"/>
    <mergeCell ref="B149:G149"/>
    <mergeCell ref="B150:G150"/>
    <mergeCell ref="B152:G152"/>
    <mergeCell ref="B155:J155"/>
    <mergeCell ref="H157:J157"/>
    <mergeCell ref="B159:G159"/>
    <mergeCell ref="B143:G143"/>
    <mergeCell ref="B144:G144"/>
    <mergeCell ref="B145:G145"/>
    <mergeCell ref="B146:G146"/>
    <mergeCell ref="B147:G147"/>
    <mergeCell ref="B148:G148"/>
    <mergeCell ref="B137:G137"/>
    <mergeCell ref="B138:G138"/>
    <mergeCell ref="B139:G139"/>
    <mergeCell ref="B140:G140"/>
    <mergeCell ref="B141:G141"/>
    <mergeCell ref="B142:G142"/>
    <mergeCell ref="B131:G131"/>
    <mergeCell ref="B132:G132"/>
    <mergeCell ref="B133:G133"/>
    <mergeCell ref="B134:G134"/>
    <mergeCell ref="B135:G135"/>
    <mergeCell ref="B136:G136"/>
    <mergeCell ref="B125:G125"/>
    <mergeCell ref="B126:G126"/>
    <mergeCell ref="B127:G127"/>
    <mergeCell ref="B128:G128"/>
    <mergeCell ref="B129:G129"/>
    <mergeCell ref="B130:G130"/>
    <mergeCell ref="B119:G119"/>
    <mergeCell ref="B120:G120"/>
    <mergeCell ref="B121:G121"/>
    <mergeCell ref="B122:G122"/>
    <mergeCell ref="B123:G123"/>
    <mergeCell ref="B124:G124"/>
    <mergeCell ref="B113:G113"/>
    <mergeCell ref="B114:G114"/>
    <mergeCell ref="B115:G115"/>
    <mergeCell ref="B116:G116"/>
    <mergeCell ref="B117:G117"/>
    <mergeCell ref="B118:G118"/>
    <mergeCell ref="B107:G107"/>
    <mergeCell ref="B108:G108"/>
    <mergeCell ref="B109:G109"/>
    <mergeCell ref="B110:G110"/>
    <mergeCell ref="B111:G111"/>
    <mergeCell ref="B112:G112"/>
    <mergeCell ref="B101:G101"/>
    <mergeCell ref="B102:G102"/>
    <mergeCell ref="B103:G103"/>
    <mergeCell ref="B104:G104"/>
    <mergeCell ref="B105:G105"/>
    <mergeCell ref="B106:G106"/>
    <mergeCell ref="B95:G95"/>
    <mergeCell ref="B96:G96"/>
    <mergeCell ref="B97:G97"/>
    <mergeCell ref="B98:G98"/>
    <mergeCell ref="B99:G99"/>
    <mergeCell ref="B100:G100"/>
    <mergeCell ref="B84:G84"/>
    <mergeCell ref="B85:G85"/>
    <mergeCell ref="B86:G86"/>
    <mergeCell ref="B88:G88"/>
    <mergeCell ref="B91:J91"/>
    <mergeCell ref="H93:J93"/>
    <mergeCell ref="B73:G73"/>
    <mergeCell ref="B74:G74"/>
    <mergeCell ref="B76:G76"/>
    <mergeCell ref="B79:J79"/>
    <mergeCell ref="H81:J81"/>
    <mergeCell ref="B83:G83"/>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39:G39"/>
    <mergeCell ref="B42:J42"/>
    <mergeCell ref="H44:J44"/>
    <mergeCell ref="B46:G46"/>
    <mergeCell ref="B47:G47"/>
    <mergeCell ref="B48:G48"/>
    <mergeCell ref="B28:G28"/>
    <mergeCell ref="B31:J31"/>
    <mergeCell ref="H33:J33"/>
    <mergeCell ref="B35:G35"/>
    <mergeCell ref="B36:G36"/>
    <mergeCell ref="B37:G37"/>
    <mergeCell ref="H23:J23"/>
    <mergeCell ref="B25:G25"/>
    <mergeCell ref="B26:G26"/>
    <mergeCell ref="B10:G10"/>
    <mergeCell ref="B11:G11"/>
    <mergeCell ref="B12:G12"/>
    <mergeCell ref="B13:G13"/>
    <mergeCell ref="B14:G14"/>
    <mergeCell ref="B15:G15"/>
    <mergeCell ref="A1:B2"/>
    <mergeCell ref="C1:I1"/>
    <mergeCell ref="C2:J2"/>
    <mergeCell ref="B5:J5"/>
    <mergeCell ref="H7:J7"/>
    <mergeCell ref="B9:G9"/>
    <mergeCell ref="B16:G16"/>
    <mergeCell ref="B18:G18"/>
    <mergeCell ref="B21:J21"/>
  </mergeCells>
  <pageMargins left="0.2" right="0.2" top="0.25" bottom="0.35" header="0.3" footer="0.45"/>
  <pageSetup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0A09E-BDBB-45EF-857A-6E4DC10CE40D}">
  <sheetPr codeName="Sheet20"/>
  <dimension ref="A1:O372"/>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626</v>
      </c>
      <c r="B1" s="108"/>
      <c r="C1" s="109" t="s">
        <v>460</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39" x14ac:dyDescent="0.3">
      <c r="A5" s="69"/>
      <c r="B5" s="110" t="s">
        <v>591</v>
      </c>
      <c r="C5" s="110"/>
      <c r="D5" s="110"/>
      <c r="E5" s="110"/>
      <c r="F5" s="110"/>
      <c r="G5" s="110"/>
      <c r="H5" s="110"/>
      <c r="I5" s="110"/>
      <c r="J5" s="110"/>
      <c r="K5" s="69"/>
      <c r="L5" s="27" t="s">
        <v>549</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260</v>
      </c>
      <c r="C9" s="107"/>
      <c r="D9" s="107"/>
      <c r="E9" s="107"/>
      <c r="F9" s="107"/>
      <c r="G9" s="107"/>
      <c r="H9" s="76">
        <v>5.8</v>
      </c>
      <c r="I9" s="76">
        <v>4.9000000000000004</v>
      </c>
      <c r="J9" s="76">
        <v>4.9000000000000004</v>
      </c>
      <c r="K9" s="68"/>
      <c r="L9" s="24"/>
      <c r="M9" s="30" t="s">
        <v>260</v>
      </c>
    </row>
    <row r="10" spans="1:13" s="23" customFormat="1" ht="12.5" x14ac:dyDescent="0.25">
      <c r="A10" s="68"/>
      <c r="B10" s="107" t="s">
        <v>261</v>
      </c>
      <c r="C10" s="107"/>
      <c r="D10" s="107"/>
      <c r="E10" s="107"/>
      <c r="F10" s="107"/>
      <c r="G10" s="107"/>
      <c r="H10" s="76">
        <v>8.3000000000000007</v>
      </c>
      <c r="I10" s="76">
        <v>7.8</v>
      </c>
      <c r="J10" s="76">
        <v>7.2</v>
      </c>
      <c r="K10" s="68"/>
      <c r="L10" s="24"/>
      <c r="M10" s="30" t="s">
        <v>261</v>
      </c>
    </row>
    <row r="11" spans="1:13" s="23" customFormat="1" ht="12.5" x14ac:dyDescent="0.25">
      <c r="A11" s="68"/>
      <c r="B11" s="107" t="s">
        <v>263</v>
      </c>
      <c r="C11" s="107"/>
      <c r="D11" s="107"/>
      <c r="E11" s="107"/>
      <c r="F11" s="107"/>
      <c r="G11" s="107"/>
      <c r="H11" s="76">
        <v>9.8000000000000007</v>
      </c>
      <c r="I11" s="76">
        <v>9</v>
      </c>
      <c r="J11" s="76">
        <v>8.6</v>
      </c>
      <c r="K11" s="68"/>
      <c r="L11" s="24"/>
      <c r="M11" s="30" t="s">
        <v>263</v>
      </c>
    </row>
    <row r="12" spans="1:13" s="26" customFormat="1" x14ac:dyDescent="0.25">
      <c r="A12" s="68"/>
      <c r="B12" s="107" t="s">
        <v>264</v>
      </c>
      <c r="C12" s="107"/>
      <c r="D12" s="107"/>
      <c r="E12" s="107"/>
      <c r="F12" s="107"/>
      <c r="G12" s="107"/>
      <c r="H12" s="76">
        <v>7.9</v>
      </c>
      <c r="I12" s="76">
        <v>7.8</v>
      </c>
      <c r="J12" s="76">
        <v>6.8</v>
      </c>
      <c r="K12" s="68"/>
      <c r="L12" s="27"/>
      <c r="M12" s="31" t="s">
        <v>264</v>
      </c>
    </row>
    <row r="13" spans="1:13" s="26" customFormat="1" x14ac:dyDescent="0.25">
      <c r="A13" s="68"/>
      <c r="B13" s="107" t="s">
        <v>265</v>
      </c>
      <c r="C13" s="107"/>
      <c r="D13" s="107"/>
      <c r="E13" s="107"/>
      <c r="F13" s="107"/>
      <c r="G13" s="107"/>
      <c r="H13" s="76">
        <v>18</v>
      </c>
      <c r="I13" s="76">
        <v>16.7</v>
      </c>
      <c r="J13" s="76">
        <v>16.100000000000001</v>
      </c>
      <c r="K13" s="68"/>
      <c r="L13" s="27"/>
      <c r="M13" s="31" t="s">
        <v>265</v>
      </c>
    </row>
    <row r="14" spans="1:13" s="26" customFormat="1" x14ac:dyDescent="0.25">
      <c r="A14" s="68"/>
      <c r="B14" s="107" t="s">
        <v>266</v>
      </c>
      <c r="C14" s="107"/>
      <c r="D14" s="107"/>
      <c r="E14" s="107"/>
      <c r="F14" s="107"/>
      <c r="G14" s="107"/>
      <c r="H14" s="76">
        <v>11.9</v>
      </c>
      <c r="I14" s="76">
        <v>12.5</v>
      </c>
      <c r="J14" s="76">
        <v>12.8</v>
      </c>
      <c r="K14" s="68"/>
      <c r="L14" s="27"/>
      <c r="M14" s="31" t="s">
        <v>266</v>
      </c>
    </row>
    <row r="15" spans="1:13" s="23" customFormat="1" ht="12.5" x14ac:dyDescent="0.25">
      <c r="A15" s="68"/>
      <c r="B15" s="107" t="s">
        <v>267</v>
      </c>
      <c r="C15" s="107"/>
      <c r="D15" s="107"/>
      <c r="E15" s="107"/>
      <c r="F15" s="107"/>
      <c r="G15" s="107"/>
      <c r="H15" s="76">
        <v>11.5</v>
      </c>
      <c r="I15" s="76">
        <v>12.3</v>
      </c>
      <c r="J15" s="76">
        <v>11.9</v>
      </c>
      <c r="K15" s="68"/>
      <c r="L15" s="24"/>
      <c r="M15" s="30" t="s">
        <v>267</v>
      </c>
    </row>
    <row r="16" spans="1:13" s="23" customFormat="1" ht="12.5" x14ac:dyDescent="0.25">
      <c r="A16" s="68"/>
      <c r="B16" s="107" t="s">
        <v>268</v>
      </c>
      <c r="C16" s="107"/>
      <c r="D16" s="107"/>
      <c r="E16" s="107"/>
      <c r="F16" s="107"/>
      <c r="G16" s="107"/>
      <c r="H16" s="76">
        <v>5.6</v>
      </c>
      <c r="I16" s="76">
        <v>6</v>
      </c>
      <c r="J16" s="76">
        <v>6.5</v>
      </c>
      <c r="K16" s="68"/>
      <c r="L16" s="24"/>
      <c r="M16" s="30" t="s">
        <v>268</v>
      </c>
    </row>
    <row r="17" spans="1:13" s="23" customFormat="1" ht="12.5" x14ac:dyDescent="0.25">
      <c r="A17" s="68"/>
      <c r="B17" s="107" t="s">
        <v>269</v>
      </c>
      <c r="C17" s="107"/>
      <c r="D17" s="107"/>
      <c r="E17" s="107"/>
      <c r="F17" s="107"/>
      <c r="G17" s="107"/>
      <c r="H17" s="76">
        <v>7.8</v>
      </c>
      <c r="I17" s="76">
        <v>8.8000000000000007</v>
      </c>
      <c r="J17" s="76">
        <v>9.6999999999999993</v>
      </c>
      <c r="K17" s="68"/>
      <c r="L17" s="24"/>
      <c r="M17" s="30" t="s">
        <v>269</v>
      </c>
    </row>
    <row r="18" spans="1:13" s="23" customFormat="1" ht="12.5" x14ac:dyDescent="0.25">
      <c r="A18" s="68"/>
      <c r="B18" s="107" t="s">
        <v>270</v>
      </c>
      <c r="C18" s="107"/>
      <c r="D18" s="107"/>
      <c r="E18" s="107"/>
      <c r="F18" s="107"/>
      <c r="G18" s="107"/>
      <c r="H18" s="76">
        <v>5</v>
      </c>
      <c r="I18" s="76">
        <v>5.2</v>
      </c>
      <c r="J18" s="76">
        <v>5.8</v>
      </c>
      <c r="K18" s="68"/>
      <c r="L18" s="24"/>
      <c r="M18" s="30" t="s">
        <v>270</v>
      </c>
    </row>
    <row r="19" spans="1:13" s="23" customFormat="1" ht="12.5" x14ac:dyDescent="0.25">
      <c r="A19" s="68"/>
      <c r="B19" s="107" t="s">
        <v>262</v>
      </c>
      <c r="C19" s="107"/>
      <c r="D19" s="107"/>
      <c r="E19" s="107"/>
      <c r="F19" s="107"/>
      <c r="G19" s="107"/>
      <c r="H19" s="76">
        <v>8.5</v>
      </c>
      <c r="I19" s="76">
        <v>9.1</v>
      </c>
      <c r="J19" s="76">
        <v>9.5</v>
      </c>
      <c r="K19" s="68"/>
      <c r="L19" s="24"/>
      <c r="M19" s="30" t="s">
        <v>262</v>
      </c>
    </row>
    <row r="20" spans="1:13" s="23" customFormat="1" ht="12.5" x14ac:dyDescent="0.25">
      <c r="A20" s="68"/>
      <c r="B20" s="85"/>
      <c r="C20" s="85"/>
      <c r="D20" s="85"/>
      <c r="E20" s="85"/>
      <c r="F20" s="85"/>
      <c r="G20" s="85"/>
      <c r="H20" s="86"/>
      <c r="I20" s="86"/>
      <c r="J20" s="86"/>
      <c r="K20" s="68"/>
      <c r="L20" s="24"/>
      <c r="M20" s="30"/>
    </row>
    <row r="21" spans="1:13" s="23" customFormat="1" ht="12.5" x14ac:dyDescent="0.25">
      <c r="A21" s="68"/>
      <c r="B21" s="107" t="s">
        <v>32</v>
      </c>
      <c r="C21" s="107"/>
      <c r="D21" s="107"/>
      <c r="E21" s="107"/>
      <c r="F21" s="107"/>
      <c r="G21" s="107"/>
      <c r="H21" s="74">
        <v>9278</v>
      </c>
      <c r="I21" s="74">
        <v>8582</v>
      </c>
      <c r="J21" s="74">
        <v>8596</v>
      </c>
      <c r="K21" s="68"/>
      <c r="L21" s="24"/>
      <c r="M21" s="30" t="s">
        <v>32</v>
      </c>
    </row>
    <row r="22" spans="1:13" s="23" customFormat="1" ht="12.5" x14ac:dyDescent="0.25">
      <c r="A22" s="68"/>
      <c r="B22" s="107" t="s">
        <v>627</v>
      </c>
      <c r="C22" s="107"/>
      <c r="D22" s="107"/>
      <c r="E22" s="107"/>
      <c r="F22" s="107"/>
      <c r="G22" s="107"/>
      <c r="H22" s="74">
        <v>150000</v>
      </c>
      <c r="I22" s="74">
        <v>150000</v>
      </c>
      <c r="J22" s="74">
        <v>155000</v>
      </c>
      <c r="K22" s="68"/>
      <c r="L22" s="24"/>
      <c r="M22" s="30" t="s">
        <v>271</v>
      </c>
    </row>
    <row r="23" spans="1:13" s="23" customFormat="1" ht="12.5" x14ac:dyDescent="0.25">
      <c r="A23" s="68"/>
      <c r="B23" s="68"/>
      <c r="C23" s="68"/>
      <c r="D23" s="68"/>
      <c r="E23" s="68"/>
      <c r="F23" s="68"/>
      <c r="G23" s="68"/>
      <c r="H23" s="68"/>
      <c r="I23" s="68"/>
      <c r="J23" s="68"/>
      <c r="K23" s="68"/>
      <c r="L23" s="24"/>
      <c r="M23" s="30"/>
    </row>
    <row r="24" spans="1:13" s="23" customFormat="1" ht="12.5" x14ac:dyDescent="0.25">
      <c r="A24" s="68"/>
      <c r="B24" s="68"/>
      <c r="C24" s="68"/>
      <c r="D24" s="68"/>
      <c r="E24" s="68"/>
      <c r="F24" s="68"/>
      <c r="G24" s="68"/>
      <c r="H24" s="68"/>
      <c r="I24" s="68"/>
      <c r="J24" s="68"/>
      <c r="K24" s="68"/>
      <c r="L24" s="24"/>
      <c r="M24" s="30"/>
    </row>
    <row r="25" spans="1:13" s="26" customFormat="1" x14ac:dyDescent="0.3">
      <c r="A25" s="69"/>
      <c r="B25" s="110" t="s">
        <v>592</v>
      </c>
      <c r="C25" s="110"/>
      <c r="D25" s="110"/>
      <c r="E25" s="110"/>
      <c r="F25" s="110"/>
      <c r="G25" s="110"/>
      <c r="H25" s="110"/>
      <c r="I25" s="110"/>
      <c r="J25" s="110"/>
      <c r="K25" s="69"/>
      <c r="L25" s="27" t="s">
        <v>550</v>
      </c>
      <c r="M25" s="31"/>
    </row>
    <row r="26" spans="1:13" s="23" customFormat="1" ht="12.5" x14ac:dyDescent="0.25">
      <c r="A26" s="68"/>
      <c r="B26" s="68"/>
      <c r="C26" s="68"/>
      <c r="D26" s="68"/>
      <c r="E26" s="68"/>
      <c r="F26" s="68"/>
      <c r="G26" s="68"/>
      <c r="H26" s="68"/>
      <c r="I26" s="68"/>
      <c r="J26" s="68"/>
      <c r="K26" s="68"/>
      <c r="L26" s="24"/>
      <c r="M26" s="30"/>
    </row>
    <row r="27" spans="1:13" s="58" customFormat="1" x14ac:dyDescent="0.3">
      <c r="A27" s="70"/>
      <c r="B27" s="70"/>
      <c r="C27" s="70"/>
      <c r="D27" s="70"/>
      <c r="E27" s="70"/>
      <c r="F27" s="70"/>
      <c r="G27" s="70"/>
      <c r="H27" s="111" t="s">
        <v>620</v>
      </c>
      <c r="I27" s="111"/>
      <c r="J27" s="111"/>
      <c r="K27" s="70"/>
    </row>
    <row r="28" spans="1:13" s="58" customFormat="1" x14ac:dyDescent="0.3">
      <c r="A28" s="70"/>
      <c r="B28" s="70"/>
      <c r="C28" s="70"/>
      <c r="D28" s="70"/>
      <c r="E28" s="70"/>
      <c r="F28" s="70"/>
      <c r="G28" s="70"/>
      <c r="H28" s="71" t="s">
        <v>613</v>
      </c>
      <c r="I28" s="71" t="s">
        <v>614</v>
      </c>
      <c r="J28" s="71" t="s">
        <v>615</v>
      </c>
      <c r="K28" s="70"/>
    </row>
    <row r="29" spans="1:13" s="23" customFormat="1" ht="12.5" x14ac:dyDescent="0.25">
      <c r="A29" s="68"/>
      <c r="B29" s="107" t="s">
        <v>109</v>
      </c>
      <c r="C29" s="107"/>
      <c r="D29" s="107"/>
      <c r="E29" s="107"/>
      <c r="F29" s="107"/>
      <c r="G29" s="107"/>
      <c r="H29" s="76">
        <v>31.8</v>
      </c>
      <c r="I29" s="76">
        <v>30.7</v>
      </c>
      <c r="J29" s="76">
        <v>27.5</v>
      </c>
      <c r="K29" s="68"/>
      <c r="L29" s="24"/>
      <c r="M29" s="30" t="s">
        <v>109</v>
      </c>
    </row>
    <row r="30" spans="1:13" s="23" customFormat="1" ht="12.5" x14ac:dyDescent="0.25">
      <c r="A30" s="68"/>
      <c r="B30" s="112" t="s">
        <v>110</v>
      </c>
      <c r="C30" s="113"/>
      <c r="D30" s="113"/>
      <c r="E30" s="113"/>
      <c r="F30" s="113"/>
      <c r="G30" s="114"/>
      <c r="H30" s="76">
        <v>68.2</v>
      </c>
      <c r="I30" s="76">
        <v>69.3</v>
      </c>
      <c r="J30" s="76">
        <v>72.5</v>
      </c>
      <c r="K30" s="68"/>
      <c r="L30" s="24"/>
      <c r="M30" s="30" t="s">
        <v>110</v>
      </c>
    </row>
    <row r="31" spans="1:13" s="23" customFormat="1" ht="12.5" x14ac:dyDescent="0.25">
      <c r="A31" s="68"/>
      <c r="B31" s="85"/>
      <c r="C31" s="85"/>
      <c r="D31" s="85"/>
      <c r="E31" s="85"/>
      <c r="F31" s="85"/>
      <c r="G31" s="85"/>
      <c r="H31" s="86"/>
      <c r="I31" s="86"/>
      <c r="J31" s="86"/>
      <c r="K31" s="68"/>
      <c r="L31" s="24"/>
      <c r="M31" s="30"/>
    </row>
    <row r="32" spans="1:13" s="23" customFormat="1" ht="12.5" x14ac:dyDescent="0.25">
      <c r="A32" s="68"/>
      <c r="B32" s="107" t="s">
        <v>32</v>
      </c>
      <c r="C32" s="107"/>
      <c r="D32" s="107"/>
      <c r="E32" s="107"/>
      <c r="F32" s="107"/>
      <c r="G32" s="107"/>
      <c r="H32" s="74">
        <v>14864</v>
      </c>
      <c r="I32" s="74">
        <v>14221</v>
      </c>
      <c r="J32" s="74">
        <v>14433</v>
      </c>
      <c r="K32" s="68"/>
      <c r="L32" s="24"/>
      <c r="M32" s="30" t="s">
        <v>32</v>
      </c>
    </row>
    <row r="33" spans="1:13" s="23" customFormat="1" ht="12.5" x14ac:dyDescent="0.25">
      <c r="A33" s="68"/>
      <c r="B33" s="68"/>
      <c r="C33" s="68"/>
      <c r="D33" s="68"/>
      <c r="E33" s="68"/>
      <c r="F33" s="68"/>
      <c r="G33" s="68"/>
      <c r="H33" s="68"/>
      <c r="I33" s="68"/>
      <c r="J33" s="68"/>
      <c r="K33" s="68"/>
      <c r="L33" s="24"/>
      <c r="M33" s="30"/>
    </row>
    <row r="34" spans="1:13" s="23" customFormat="1" ht="12.5" x14ac:dyDescent="0.25">
      <c r="A34" s="68"/>
      <c r="B34" s="68"/>
      <c r="C34" s="68"/>
      <c r="D34" s="68"/>
      <c r="E34" s="68"/>
      <c r="F34" s="68"/>
      <c r="G34" s="68"/>
      <c r="H34" s="68"/>
      <c r="I34" s="68"/>
      <c r="J34" s="68"/>
      <c r="K34" s="68"/>
      <c r="L34" s="24"/>
      <c r="M34" s="30"/>
    </row>
    <row r="35" spans="1:13" s="26" customFormat="1" ht="39" x14ac:dyDescent="0.3">
      <c r="A35" s="69"/>
      <c r="B35" s="110" t="s">
        <v>593</v>
      </c>
      <c r="C35" s="110"/>
      <c r="D35" s="110"/>
      <c r="E35" s="110"/>
      <c r="F35" s="110"/>
      <c r="G35" s="110"/>
      <c r="H35" s="110"/>
      <c r="I35" s="110"/>
      <c r="J35" s="110"/>
      <c r="K35" s="69"/>
      <c r="L35" s="27" t="s">
        <v>551</v>
      </c>
      <c r="M35" s="31"/>
    </row>
    <row r="36" spans="1:13" s="23" customFormat="1" ht="12.5" x14ac:dyDescent="0.25">
      <c r="A36" s="68"/>
      <c r="B36" s="68"/>
      <c r="C36" s="68"/>
      <c r="D36" s="68"/>
      <c r="E36" s="68"/>
      <c r="F36" s="68"/>
      <c r="G36" s="68"/>
      <c r="H36" s="68"/>
      <c r="I36" s="68"/>
      <c r="J36" s="68"/>
      <c r="K36" s="68"/>
      <c r="L36" s="24"/>
      <c r="M36" s="30"/>
    </row>
    <row r="37" spans="1:13" s="58" customFormat="1" x14ac:dyDescent="0.3">
      <c r="A37" s="70"/>
      <c r="B37" s="70"/>
      <c r="C37" s="70"/>
      <c r="D37" s="70"/>
      <c r="E37" s="70"/>
      <c r="F37" s="70"/>
      <c r="G37" s="70"/>
      <c r="H37" s="111" t="s">
        <v>620</v>
      </c>
      <c r="I37" s="111"/>
      <c r="J37" s="111"/>
      <c r="K37" s="70"/>
    </row>
    <row r="38" spans="1:13" s="58" customFormat="1" x14ac:dyDescent="0.3">
      <c r="A38" s="70"/>
      <c r="B38" s="70"/>
      <c r="C38" s="70"/>
      <c r="D38" s="70"/>
      <c r="E38" s="70"/>
      <c r="F38" s="70"/>
      <c r="G38" s="70"/>
      <c r="H38" s="71" t="s">
        <v>613</v>
      </c>
      <c r="I38" s="71" t="s">
        <v>614</v>
      </c>
      <c r="J38" s="71" t="s">
        <v>615</v>
      </c>
      <c r="K38" s="70"/>
    </row>
    <row r="39" spans="1:13" s="23" customFormat="1" ht="12.5" x14ac:dyDescent="0.25">
      <c r="A39" s="68"/>
      <c r="B39" s="107" t="s">
        <v>272</v>
      </c>
      <c r="C39" s="107"/>
      <c r="D39" s="107"/>
      <c r="E39" s="107"/>
      <c r="F39" s="107"/>
      <c r="G39" s="107"/>
      <c r="H39" s="76">
        <v>69.5</v>
      </c>
      <c r="I39" s="76">
        <v>70.5</v>
      </c>
      <c r="J39" s="76">
        <v>73.599999999999994</v>
      </c>
      <c r="K39" s="68"/>
      <c r="L39" s="24"/>
      <c r="M39" s="30" t="s">
        <v>272</v>
      </c>
    </row>
    <row r="40" spans="1:13" s="23" customFormat="1" ht="12.5" x14ac:dyDescent="0.25">
      <c r="A40" s="68"/>
      <c r="B40" s="107" t="s">
        <v>273</v>
      </c>
      <c r="C40" s="107"/>
      <c r="D40" s="107"/>
      <c r="E40" s="107"/>
      <c r="F40" s="107"/>
      <c r="G40" s="107"/>
      <c r="H40" s="76">
        <v>1.2</v>
      </c>
      <c r="I40" s="76">
        <v>1.3</v>
      </c>
      <c r="J40" s="76">
        <v>1</v>
      </c>
      <c r="K40" s="68"/>
      <c r="L40" s="24"/>
      <c r="M40" s="30" t="s">
        <v>273</v>
      </c>
    </row>
    <row r="41" spans="1:13" s="23" customFormat="1" ht="12.5" x14ac:dyDescent="0.25">
      <c r="A41" s="68"/>
      <c r="B41" s="107" t="s">
        <v>275</v>
      </c>
      <c r="C41" s="107"/>
      <c r="D41" s="107"/>
      <c r="E41" s="107"/>
      <c r="F41" s="107"/>
      <c r="G41" s="107"/>
      <c r="H41" s="76">
        <v>2.9</v>
      </c>
      <c r="I41" s="76">
        <v>3</v>
      </c>
      <c r="J41" s="76">
        <v>2.7</v>
      </c>
      <c r="K41" s="68"/>
      <c r="L41" s="24"/>
      <c r="M41" s="30" t="s">
        <v>275</v>
      </c>
    </row>
    <row r="42" spans="1:13" s="23" customFormat="1" ht="12.5" x14ac:dyDescent="0.25">
      <c r="A42" s="68"/>
      <c r="B42" s="107" t="s">
        <v>276</v>
      </c>
      <c r="C42" s="107"/>
      <c r="D42" s="107"/>
      <c r="E42" s="107"/>
      <c r="F42" s="107"/>
      <c r="G42" s="107"/>
      <c r="H42" s="76">
        <v>3.1</v>
      </c>
      <c r="I42" s="76">
        <v>3.5</v>
      </c>
      <c r="J42" s="76">
        <v>2.6</v>
      </c>
      <c r="K42" s="68"/>
      <c r="L42" s="24"/>
      <c r="M42" s="30" t="s">
        <v>276</v>
      </c>
    </row>
    <row r="43" spans="1:13" s="23" customFormat="1" ht="12.5" x14ac:dyDescent="0.25">
      <c r="A43" s="68"/>
      <c r="B43" s="107" t="s">
        <v>277</v>
      </c>
      <c r="C43" s="107"/>
      <c r="D43" s="107"/>
      <c r="E43" s="107"/>
      <c r="F43" s="107"/>
      <c r="G43" s="107"/>
      <c r="H43" s="76">
        <v>2.8</v>
      </c>
      <c r="I43" s="76">
        <v>2.5</v>
      </c>
      <c r="J43" s="76">
        <v>2.6</v>
      </c>
      <c r="K43" s="68"/>
      <c r="L43" s="24"/>
      <c r="M43" s="30" t="s">
        <v>277</v>
      </c>
    </row>
    <row r="44" spans="1:13" s="23" customFormat="1" ht="12.5" x14ac:dyDescent="0.25">
      <c r="A44" s="68"/>
      <c r="B44" s="107" t="s">
        <v>278</v>
      </c>
      <c r="C44" s="107"/>
      <c r="D44" s="107"/>
      <c r="E44" s="107"/>
      <c r="F44" s="107"/>
      <c r="G44" s="107"/>
      <c r="H44" s="76">
        <v>3.7</v>
      </c>
      <c r="I44" s="76">
        <v>4</v>
      </c>
      <c r="J44" s="76">
        <v>3.7</v>
      </c>
      <c r="K44" s="68"/>
      <c r="L44" s="24"/>
      <c r="M44" s="30" t="s">
        <v>278</v>
      </c>
    </row>
    <row r="45" spans="1:13" s="23" customFormat="1" ht="12.5" x14ac:dyDescent="0.25">
      <c r="A45" s="68"/>
      <c r="B45" s="107" t="s">
        <v>279</v>
      </c>
      <c r="C45" s="107"/>
      <c r="D45" s="107"/>
      <c r="E45" s="107"/>
      <c r="F45" s="107"/>
      <c r="G45" s="107"/>
      <c r="H45" s="76">
        <v>3.4</v>
      </c>
      <c r="I45" s="76">
        <v>3.5</v>
      </c>
      <c r="J45" s="76">
        <v>3.3</v>
      </c>
      <c r="K45" s="68"/>
      <c r="L45" s="24"/>
      <c r="M45" s="30" t="s">
        <v>279</v>
      </c>
    </row>
    <row r="46" spans="1:13" s="23" customFormat="1" ht="12.5" x14ac:dyDescent="0.25">
      <c r="A46" s="68"/>
      <c r="B46" s="107" t="s">
        <v>280</v>
      </c>
      <c r="C46" s="107"/>
      <c r="D46" s="107"/>
      <c r="E46" s="107"/>
      <c r="F46" s="107"/>
      <c r="G46" s="107"/>
      <c r="H46" s="76">
        <v>5.0999999999999996</v>
      </c>
      <c r="I46" s="76">
        <v>4.3</v>
      </c>
      <c r="J46" s="76">
        <v>3.8</v>
      </c>
      <c r="K46" s="68"/>
      <c r="L46" s="24"/>
      <c r="M46" s="30" t="s">
        <v>280</v>
      </c>
    </row>
    <row r="47" spans="1:13" s="23" customFormat="1" ht="12.5" x14ac:dyDescent="0.25">
      <c r="A47" s="68"/>
      <c r="B47" s="107" t="s">
        <v>263</v>
      </c>
      <c r="C47" s="107"/>
      <c r="D47" s="107"/>
      <c r="E47" s="107"/>
      <c r="F47" s="107"/>
      <c r="G47" s="107"/>
      <c r="H47" s="76">
        <v>3.7</v>
      </c>
      <c r="I47" s="76">
        <v>3.1</v>
      </c>
      <c r="J47" s="76">
        <v>2.8</v>
      </c>
      <c r="K47" s="68"/>
      <c r="L47" s="24"/>
      <c r="M47" s="30" t="s">
        <v>263</v>
      </c>
    </row>
    <row r="48" spans="1:13" s="23" customFormat="1" ht="12.5" x14ac:dyDescent="0.25">
      <c r="A48" s="68"/>
      <c r="B48" s="107" t="s">
        <v>264</v>
      </c>
      <c r="C48" s="107"/>
      <c r="D48" s="107"/>
      <c r="E48" s="107"/>
      <c r="F48" s="107"/>
      <c r="G48" s="107"/>
      <c r="H48" s="76">
        <v>1.8</v>
      </c>
      <c r="I48" s="76">
        <v>1.9</v>
      </c>
      <c r="J48" s="76">
        <v>1.5</v>
      </c>
      <c r="K48" s="68"/>
      <c r="L48" s="24"/>
      <c r="M48" s="30" t="s">
        <v>264</v>
      </c>
    </row>
    <row r="49" spans="1:13" s="23" customFormat="1" ht="12.5" x14ac:dyDescent="0.25">
      <c r="A49" s="68"/>
      <c r="B49" s="107" t="s">
        <v>274</v>
      </c>
      <c r="C49" s="107"/>
      <c r="D49" s="107"/>
      <c r="E49" s="107"/>
      <c r="F49" s="107"/>
      <c r="G49" s="107"/>
      <c r="H49" s="76">
        <v>2.8</v>
      </c>
      <c r="I49" s="76">
        <v>2.5</v>
      </c>
      <c r="J49" s="76">
        <v>2.2999999999999998</v>
      </c>
      <c r="K49" s="68"/>
      <c r="L49" s="24"/>
      <c r="M49" s="30" t="s">
        <v>274</v>
      </c>
    </row>
    <row r="50" spans="1:13" s="23" customFormat="1" ht="12.5" x14ac:dyDescent="0.25">
      <c r="A50" s="68"/>
      <c r="B50" s="85"/>
      <c r="C50" s="85"/>
      <c r="D50" s="85"/>
      <c r="E50" s="85"/>
      <c r="F50" s="85"/>
      <c r="G50" s="85"/>
      <c r="H50" s="86"/>
      <c r="I50" s="86"/>
      <c r="J50" s="86"/>
      <c r="K50" s="68"/>
      <c r="L50" s="24"/>
      <c r="M50" s="30"/>
    </row>
    <row r="51" spans="1:13" s="23" customFormat="1" ht="12.5" x14ac:dyDescent="0.25">
      <c r="A51" s="68"/>
      <c r="B51" s="107" t="s">
        <v>32</v>
      </c>
      <c r="C51" s="107"/>
      <c r="D51" s="107"/>
      <c r="E51" s="107"/>
      <c r="F51" s="107"/>
      <c r="G51" s="107"/>
      <c r="H51" s="74">
        <v>14597</v>
      </c>
      <c r="I51" s="74">
        <v>13970</v>
      </c>
      <c r="J51" s="74">
        <v>14225</v>
      </c>
      <c r="K51" s="68"/>
      <c r="L51" s="24"/>
      <c r="M51" s="30" t="s">
        <v>32</v>
      </c>
    </row>
    <row r="52" spans="1:13" s="23" customFormat="1" ht="12.5" x14ac:dyDescent="0.25">
      <c r="A52" s="68"/>
      <c r="B52" s="107" t="s">
        <v>628</v>
      </c>
      <c r="C52" s="107"/>
      <c r="D52" s="107"/>
      <c r="E52" s="107"/>
      <c r="F52" s="107"/>
      <c r="G52" s="107"/>
      <c r="H52" s="74">
        <v>26000</v>
      </c>
      <c r="I52" s="74">
        <v>25000</v>
      </c>
      <c r="J52" s="74">
        <v>25000</v>
      </c>
      <c r="K52" s="68"/>
      <c r="L52" s="24"/>
      <c r="M52" s="30" t="s">
        <v>281</v>
      </c>
    </row>
    <row r="53" spans="1:13" s="23" customFormat="1" ht="12.5"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5" hidden="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sheetData>
  <sheetProtection algorithmName="SHA-512" hashValue="f9QfY+esbCfd794ON28+WahMN+xDWUMQn5Zh1j16KUeKmbtSz/zQk+6SQ+2K+8D+zsCuEZxwZN029GZ08RkiiA==" saltValue="ytMapN/gXDAHYjZq+sfUAQ==" spinCount="100000" sheet="1" objects="1" scenarios="1"/>
  <mergeCells count="38">
    <mergeCell ref="B51:G51"/>
    <mergeCell ref="B52:G52"/>
    <mergeCell ref="B44:G44"/>
    <mergeCell ref="B45:G45"/>
    <mergeCell ref="B46:G46"/>
    <mergeCell ref="B47:G47"/>
    <mergeCell ref="B48:G48"/>
    <mergeCell ref="B49:G49"/>
    <mergeCell ref="B43:G43"/>
    <mergeCell ref="B25:J25"/>
    <mergeCell ref="H27:J27"/>
    <mergeCell ref="B29:G29"/>
    <mergeCell ref="B30:G30"/>
    <mergeCell ref="B32:G32"/>
    <mergeCell ref="B35:J35"/>
    <mergeCell ref="H37:J37"/>
    <mergeCell ref="B39:G39"/>
    <mergeCell ref="B40:G40"/>
    <mergeCell ref="B41:G41"/>
    <mergeCell ref="B42:G42"/>
    <mergeCell ref="B22:G22"/>
    <mergeCell ref="B10:G10"/>
    <mergeCell ref="B11:G11"/>
    <mergeCell ref="B12:G12"/>
    <mergeCell ref="B13:G13"/>
    <mergeCell ref="B14:G14"/>
    <mergeCell ref="B15:G15"/>
    <mergeCell ref="B16:G16"/>
    <mergeCell ref="B17:G17"/>
    <mergeCell ref="B18:G18"/>
    <mergeCell ref="B19:G19"/>
    <mergeCell ref="B21:G21"/>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D3C4A-179E-4C8B-B9F3-0D95D3E720AF}">
  <sheetPr codeName="Sheet21"/>
  <dimension ref="A1:O376"/>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629</v>
      </c>
      <c r="B1" s="108"/>
      <c r="C1" s="109" t="s">
        <v>18</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0" t="s">
        <v>594</v>
      </c>
      <c r="C5" s="110"/>
      <c r="D5" s="110"/>
      <c r="E5" s="110"/>
      <c r="F5" s="110"/>
      <c r="G5" s="110"/>
      <c r="H5" s="110"/>
      <c r="I5" s="110"/>
      <c r="J5" s="110"/>
      <c r="K5" s="69"/>
      <c r="L5" s="27" t="s">
        <v>552</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282</v>
      </c>
      <c r="C9" s="107"/>
      <c r="D9" s="107"/>
      <c r="E9" s="107"/>
      <c r="F9" s="107"/>
      <c r="G9" s="107"/>
      <c r="H9" s="76">
        <v>1.5</v>
      </c>
      <c r="I9" s="76">
        <v>1.5</v>
      </c>
      <c r="J9" s="76">
        <v>1.2</v>
      </c>
      <c r="K9" s="68"/>
      <c r="L9" s="24"/>
      <c r="M9" s="30" t="s">
        <v>282</v>
      </c>
    </row>
    <row r="10" spans="1:13" s="23" customFormat="1" ht="12.5" x14ac:dyDescent="0.25">
      <c r="A10" s="68"/>
      <c r="B10" s="107" t="s">
        <v>283</v>
      </c>
      <c r="C10" s="107"/>
      <c r="D10" s="107"/>
      <c r="E10" s="107"/>
      <c r="F10" s="107"/>
      <c r="G10" s="107"/>
      <c r="H10" s="76">
        <v>15.3</v>
      </c>
      <c r="I10" s="76">
        <v>15.1</v>
      </c>
      <c r="J10" s="76">
        <v>15.3</v>
      </c>
      <c r="K10" s="68"/>
      <c r="L10" s="24"/>
      <c r="M10" s="30" t="s">
        <v>283</v>
      </c>
    </row>
    <row r="11" spans="1:13" s="23" customFormat="1" ht="12.5" x14ac:dyDescent="0.25">
      <c r="A11" s="68"/>
      <c r="B11" s="107" t="s">
        <v>284</v>
      </c>
      <c r="C11" s="107"/>
      <c r="D11" s="107"/>
      <c r="E11" s="107"/>
      <c r="F11" s="107"/>
      <c r="G11" s="107"/>
      <c r="H11" s="76">
        <v>8.8000000000000007</v>
      </c>
      <c r="I11" s="76">
        <v>7.7</v>
      </c>
      <c r="J11" s="76">
        <v>7.9</v>
      </c>
      <c r="K11" s="68"/>
      <c r="L11" s="24"/>
      <c r="M11" s="30" t="s">
        <v>284</v>
      </c>
    </row>
    <row r="12" spans="1:13" s="26" customFormat="1" x14ac:dyDescent="0.25">
      <c r="A12" s="68"/>
      <c r="B12" s="107" t="s">
        <v>285</v>
      </c>
      <c r="C12" s="107"/>
      <c r="D12" s="107"/>
      <c r="E12" s="107"/>
      <c r="F12" s="107"/>
      <c r="G12" s="107"/>
      <c r="H12" s="76">
        <v>10.1</v>
      </c>
      <c r="I12" s="76">
        <v>9.6999999999999993</v>
      </c>
      <c r="J12" s="76">
        <v>9.1</v>
      </c>
      <c r="K12" s="68"/>
      <c r="L12" s="27"/>
      <c r="M12" s="31" t="s">
        <v>285</v>
      </c>
    </row>
    <row r="13" spans="1:13" s="26" customFormat="1" x14ac:dyDescent="0.25">
      <c r="A13" s="68"/>
      <c r="B13" s="107" t="s">
        <v>286</v>
      </c>
      <c r="C13" s="107"/>
      <c r="D13" s="107"/>
      <c r="E13" s="107"/>
      <c r="F13" s="107"/>
      <c r="G13" s="107"/>
      <c r="H13" s="76">
        <v>9.6999999999999993</v>
      </c>
      <c r="I13" s="76">
        <v>9.6999999999999993</v>
      </c>
      <c r="J13" s="76">
        <v>9.5</v>
      </c>
      <c r="K13" s="68"/>
      <c r="L13" s="27"/>
      <c r="M13" s="31" t="s">
        <v>286</v>
      </c>
    </row>
    <row r="14" spans="1:13" s="26" customFormat="1" x14ac:dyDescent="0.25">
      <c r="A14" s="68"/>
      <c r="B14" s="107" t="s">
        <v>287</v>
      </c>
      <c r="C14" s="107"/>
      <c r="D14" s="107"/>
      <c r="E14" s="107"/>
      <c r="F14" s="107"/>
      <c r="G14" s="107"/>
      <c r="H14" s="76">
        <v>13.3</v>
      </c>
      <c r="I14" s="76">
        <v>13.2</v>
      </c>
      <c r="J14" s="76">
        <v>13.2</v>
      </c>
      <c r="K14" s="68"/>
      <c r="L14" s="27"/>
      <c r="M14" s="31" t="s">
        <v>287</v>
      </c>
    </row>
    <row r="15" spans="1:13" s="23" customFormat="1" ht="12.5" x14ac:dyDescent="0.25">
      <c r="A15" s="68"/>
      <c r="B15" s="107" t="s">
        <v>288</v>
      </c>
      <c r="C15" s="107"/>
      <c r="D15" s="107"/>
      <c r="E15" s="107"/>
      <c r="F15" s="107"/>
      <c r="G15" s="107"/>
      <c r="H15" s="76">
        <v>9.8000000000000007</v>
      </c>
      <c r="I15" s="76">
        <v>9.5</v>
      </c>
      <c r="J15" s="76">
        <v>8.9</v>
      </c>
      <c r="K15" s="68"/>
      <c r="L15" s="24"/>
      <c r="M15" s="30" t="s">
        <v>288</v>
      </c>
    </row>
    <row r="16" spans="1:13" s="23" customFormat="1" ht="12.5" customHeight="1" x14ac:dyDescent="0.25">
      <c r="A16" s="68"/>
      <c r="B16" s="112" t="s">
        <v>289</v>
      </c>
      <c r="C16" s="113"/>
      <c r="D16" s="113"/>
      <c r="E16" s="113"/>
      <c r="F16" s="113"/>
      <c r="G16" s="114"/>
      <c r="H16" s="76">
        <v>31.5</v>
      </c>
      <c r="I16" s="76">
        <v>33.6</v>
      </c>
      <c r="J16" s="76">
        <v>34.9</v>
      </c>
      <c r="K16" s="68"/>
      <c r="L16" s="24"/>
      <c r="M16" s="30" t="s">
        <v>289</v>
      </c>
    </row>
    <row r="17" spans="1:13" s="23" customFormat="1" ht="12.5" x14ac:dyDescent="0.25">
      <c r="A17" s="68"/>
      <c r="B17" s="85"/>
      <c r="C17" s="85"/>
      <c r="D17" s="85"/>
      <c r="E17" s="85"/>
      <c r="F17" s="85"/>
      <c r="G17" s="85"/>
      <c r="H17" s="86"/>
      <c r="I17" s="86"/>
      <c r="J17" s="86"/>
      <c r="K17" s="68"/>
      <c r="L17" s="24"/>
      <c r="M17" s="30"/>
    </row>
    <row r="18" spans="1:13" s="23" customFormat="1" ht="12.5" x14ac:dyDescent="0.25">
      <c r="A18" s="68"/>
      <c r="B18" s="107" t="s">
        <v>32</v>
      </c>
      <c r="C18" s="107"/>
      <c r="D18" s="107"/>
      <c r="E18" s="107"/>
      <c r="F18" s="107"/>
      <c r="G18" s="107"/>
      <c r="H18" s="74">
        <v>14274</v>
      </c>
      <c r="I18" s="74">
        <v>13653</v>
      </c>
      <c r="J18" s="74">
        <v>13827</v>
      </c>
      <c r="K18" s="68"/>
      <c r="L18" s="24"/>
      <c r="M18" s="30" t="s">
        <v>32</v>
      </c>
    </row>
    <row r="19" spans="1:13" s="23" customFormat="1" ht="12.5" x14ac:dyDescent="0.25">
      <c r="A19" s="68"/>
      <c r="B19" s="107" t="s">
        <v>39</v>
      </c>
      <c r="C19" s="107"/>
      <c r="D19" s="107"/>
      <c r="E19" s="107"/>
      <c r="F19" s="107"/>
      <c r="G19" s="107"/>
      <c r="H19" s="74">
        <v>18</v>
      </c>
      <c r="I19" s="74">
        <v>19</v>
      </c>
      <c r="J19" s="74">
        <v>20</v>
      </c>
      <c r="K19" s="68"/>
      <c r="L19" s="24"/>
      <c r="M19" s="30" t="s">
        <v>39</v>
      </c>
    </row>
    <row r="20" spans="1:13" s="23" customFormat="1" ht="12.5" x14ac:dyDescent="0.25">
      <c r="A20" s="68"/>
      <c r="B20" s="68"/>
      <c r="C20" s="68"/>
      <c r="D20" s="68"/>
      <c r="E20" s="68"/>
      <c r="F20" s="68"/>
      <c r="G20" s="68"/>
      <c r="H20" s="68"/>
      <c r="I20" s="68"/>
      <c r="J20" s="68"/>
      <c r="K20" s="68"/>
      <c r="L20" s="24"/>
      <c r="M20" s="30"/>
    </row>
    <row r="21" spans="1:13" s="23" customFormat="1" ht="12.5" x14ac:dyDescent="0.25">
      <c r="A21" s="68"/>
      <c r="B21" s="68"/>
      <c r="C21" s="68"/>
      <c r="D21" s="68"/>
      <c r="E21" s="68"/>
      <c r="F21" s="68"/>
      <c r="G21" s="68"/>
      <c r="H21" s="68"/>
      <c r="I21" s="68"/>
      <c r="J21" s="68"/>
      <c r="K21" s="68"/>
      <c r="L21" s="24"/>
      <c r="M21" s="30"/>
    </row>
    <row r="22" spans="1:13" s="26" customFormat="1" x14ac:dyDescent="0.3">
      <c r="A22" s="69"/>
      <c r="B22" s="110" t="s">
        <v>595</v>
      </c>
      <c r="C22" s="110"/>
      <c r="D22" s="110"/>
      <c r="E22" s="110"/>
      <c r="F22" s="110"/>
      <c r="G22" s="110"/>
      <c r="H22" s="110"/>
      <c r="I22" s="110"/>
      <c r="J22" s="110"/>
      <c r="K22" s="69"/>
      <c r="L22" s="27" t="s">
        <v>553</v>
      </c>
      <c r="M22" s="31"/>
    </row>
    <row r="23" spans="1:13" s="23" customFormat="1" ht="12.5" x14ac:dyDescent="0.25">
      <c r="A23" s="68"/>
      <c r="B23" s="68"/>
      <c r="C23" s="68"/>
      <c r="D23" s="68"/>
      <c r="E23" s="68"/>
      <c r="F23" s="68"/>
      <c r="G23" s="68"/>
      <c r="H23" s="68"/>
      <c r="I23" s="68"/>
      <c r="J23" s="68"/>
      <c r="K23" s="68"/>
      <c r="L23" s="24"/>
      <c r="M23" s="30"/>
    </row>
    <row r="24" spans="1:13" s="58" customFormat="1" x14ac:dyDescent="0.3">
      <c r="A24" s="70"/>
      <c r="B24" s="70"/>
      <c r="C24" s="70"/>
      <c r="D24" s="70"/>
      <c r="E24" s="70"/>
      <c r="F24" s="70"/>
      <c r="G24" s="70"/>
      <c r="H24" s="111" t="s">
        <v>620</v>
      </c>
      <c r="I24" s="111"/>
      <c r="J24" s="111"/>
      <c r="K24" s="70"/>
    </row>
    <row r="25" spans="1:13" s="58" customFormat="1" x14ac:dyDescent="0.3">
      <c r="A25" s="70"/>
      <c r="B25" s="70"/>
      <c r="C25" s="70"/>
      <c r="D25" s="70"/>
      <c r="E25" s="70"/>
      <c r="F25" s="70"/>
      <c r="G25" s="70"/>
      <c r="H25" s="71" t="s">
        <v>613</v>
      </c>
      <c r="I25" s="71" t="s">
        <v>614</v>
      </c>
      <c r="J25" s="71" t="s">
        <v>615</v>
      </c>
      <c r="K25" s="70"/>
    </row>
    <row r="26" spans="1:13" s="23" customFormat="1" ht="12.5" x14ac:dyDescent="0.25">
      <c r="A26" s="68"/>
      <c r="B26" s="107" t="s">
        <v>290</v>
      </c>
      <c r="C26" s="107"/>
      <c r="D26" s="107"/>
      <c r="E26" s="107"/>
      <c r="F26" s="107"/>
      <c r="G26" s="107"/>
      <c r="H26" s="76">
        <v>8.1999999999999993</v>
      </c>
      <c r="I26" s="76">
        <v>8.1</v>
      </c>
      <c r="J26" s="76">
        <v>8.4</v>
      </c>
      <c r="K26" s="68"/>
      <c r="L26" s="24"/>
      <c r="M26" s="30" t="s">
        <v>290</v>
      </c>
    </row>
    <row r="27" spans="1:13" s="23" customFormat="1" ht="12.5" x14ac:dyDescent="0.25">
      <c r="A27" s="68"/>
      <c r="B27" s="107" t="s">
        <v>291</v>
      </c>
      <c r="C27" s="107"/>
      <c r="D27" s="107"/>
      <c r="E27" s="107"/>
      <c r="F27" s="107"/>
      <c r="G27" s="107"/>
      <c r="H27" s="76">
        <v>19.3</v>
      </c>
      <c r="I27" s="76">
        <v>19.2</v>
      </c>
      <c r="J27" s="76">
        <v>19.3</v>
      </c>
      <c r="K27" s="68"/>
      <c r="L27" s="24"/>
      <c r="M27" s="30" t="s">
        <v>291</v>
      </c>
    </row>
    <row r="28" spans="1:13" s="23" customFormat="1" ht="12.5" x14ac:dyDescent="0.25">
      <c r="A28" s="68"/>
      <c r="B28" s="107" t="s">
        <v>292</v>
      </c>
      <c r="C28" s="107"/>
      <c r="D28" s="107"/>
      <c r="E28" s="107"/>
      <c r="F28" s="107"/>
      <c r="G28" s="107"/>
      <c r="H28" s="76">
        <v>10.9</v>
      </c>
      <c r="I28" s="76">
        <v>10.7</v>
      </c>
      <c r="J28" s="76">
        <v>10.3</v>
      </c>
      <c r="K28" s="68"/>
      <c r="L28" s="24"/>
      <c r="M28" s="30" t="s">
        <v>292</v>
      </c>
    </row>
    <row r="29" spans="1:13" s="23" customFormat="1" ht="12.5" x14ac:dyDescent="0.25">
      <c r="A29" s="68"/>
      <c r="B29" s="107" t="s">
        <v>293</v>
      </c>
      <c r="C29" s="107"/>
      <c r="D29" s="107"/>
      <c r="E29" s="107"/>
      <c r="F29" s="107"/>
      <c r="G29" s="107"/>
      <c r="H29" s="76">
        <v>11.5</v>
      </c>
      <c r="I29" s="76">
        <v>11.5</v>
      </c>
      <c r="J29" s="76">
        <v>10.7</v>
      </c>
      <c r="K29" s="68"/>
      <c r="L29" s="24"/>
      <c r="M29" s="30" t="s">
        <v>293</v>
      </c>
    </row>
    <row r="30" spans="1:13" s="23" customFormat="1" ht="12.5" x14ac:dyDescent="0.25">
      <c r="A30" s="68"/>
      <c r="B30" s="107" t="s">
        <v>294</v>
      </c>
      <c r="C30" s="107"/>
      <c r="D30" s="107"/>
      <c r="E30" s="107"/>
      <c r="F30" s="107"/>
      <c r="G30" s="107"/>
      <c r="H30" s="76">
        <v>8.3000000000000007</v>
      </c>
      <c r="I30" s="76">
        <v>8</v>
      </c>
      <c r="J30" s="76">
        <v>7.9</v>
      </c>
      <c r="K30" s="68"/>
      <c r="L30" s="24"/>
      <c r="M30" s="30" t="s">
        <v>294</v>
      </c>
    </row>
    <row r="31" spans="1:13" s="23" customFormat="1" ht="12.5" x14ac:dyDescent="0.25">
      <c r="A31" s="68"/>
      <c r="B31" s="107" t="s">
        <v>295</v>
      </c>
      <c r="C31" s="107"/>
      <c r="D31" s="107"/>
      <c r="E31" s="107"/>
      <c r="F31" s="107"/>
      <c r="G31" s="107"/>
      <c r="H31" s="76">
        <v>20.5</v>
      </c>
      <c r="I31" s="76">
        <v>20</v>
      </c>
      <c r="J31" s="76">
        <v>20.100000000000001</v>
      </c>
      <c r="K31" s="68"/>
      <c r="L31" s="24"/>
      <c r="M31" s="30" t="s">
        <v>295</v>
      </c>
    </row>
    <row r="32" spans="1:13" s="23" customFormat="1" ht="12.5" x14ac:dyDescent="0.25">
      <c r="A32" s="68"/>
      <c r="B32" s="107" t="s">
        <v>296</v>
      </c>
      <c r="C32" s="107"/>
      <c r="D32" s="107"/>
      <c r="E32" s="107"/>
      <c r="F32" s="107"/>
      <c r="G32" s="107"/>
      <c r="H32" s="76">
        <v>21.2</v>
      </c>
      <c r="I32" s="76">
        <v>22.5</v>
      </c>
      <c r="J32" s="76">
        <v>23.2</v>
      </c>
      <c r="K32" s="68"/>
      <c r="L32" s="24"/>
      <c r="M32" s="30" t="s">
        <v>296</v>
      </c>
    </row>
    <row r="33" spans="1:13" s="23" customFormat="1" ht="12.5" x14ac:dyDescent="0.25">
      <c r="A33" s="68"/>
      <c r="B33" s="85"/>
      <c r="C33" s="85"/>
      <c r="D33" s="85"/>
      <c r="E33" s="85"/>
      <c r="F33" s="85"/>
      <c r="G33" s="85"/>
      <c r="H33" s="86"/>
      <c r="I33" s="86"/>
      <c r="J33" s="86"/>
      <c r="K33" s="68"/>
      <c r="L33" s="24"/>
      <c r="M33" s="30"/>
    </row>
    <row r="34" spans="1:13" s="23" customFormat="1" ht="12.5" x14ac:dyDescent="0.25">
      <c r="A34" s="68"/>
      <c r="B34" s="107" t="s">
        <v>32</v>
      </c>
      <c r="C34" s="107"/>
      <c r="D34" s="107"/>
      <c r="E34" s="107"/>
      <c r="F34" s="107"/>
      <c r="G34" s="107"/>
      <c r="H34" s="74">
        <v>13361</v>
      </c>
      <c r="I34" s="74">
        <v>12728</v>
      </c>
      <c r="J34" s="74">
        <v>12794</v>
      </c>
      <c r="K34" s="68"/>
      <c r="L34" s="24"/>
      <c r="M34" s="30" t="s">
        <v>32</v>
      </c>
    </row>
    <row r="35" spans="1:13" s="23" customFormat="1" ht="12.5" x14ac:dyDescent="0.25">
      <c r="A35" s="68"/>
      <c r="B35" s="107" t="s">
        <v>630</v>
      </c>
      <c r="C35" s="107"/>
      <c r="D35" s="107"/>
      <c r="E35" s="107"/>
      <c r="F35" s="107"/>
      <c r="G35" s="107"/>
      <c r="H35" s="74">
        <v>1500</v>
      </c>
      <c r="I35" s="74">
        <v>1500</v>
      </c>
      <c r="J35" s="74">
        <v>1500</v>
      </c>
      <c r="K35" s="68"/>
      <c r="L35" s="24"/>
      <c r="M35" s="30" t="s">
        <v>39</v>
      </c>
    </row>
    <row r="36" spans="1:13" s="23" customFormat="1" ht="12.5" x14ac:dyDescent="0.25">
      <c r="A36" s="68"/>
      <c r="B36" s="68"/>
      <c r="C36" s="68"/>
      <c r="D36" s="68"/>
      <c r="E36" s="68"/>
      <c r="F36" s="68"/>
      <c r="G36" s="68"/>
      <c r="H36" s="68"/>
      <c r="I36" s="68"/>
      <c r="J36" s="68"/>
      <c r="K36" s="68"/>
      <c r="L36" s="24"/>
      <c r="M36" s="30"/>
    </row>
    <row r="37" spans="1:13" s="23" customFormat="1" ht="12.5" x14ac:dyDescent="0.25">
      <c r="A37" s="68"/>
      <c r="B37" s="68"/>
      <c r="C37" s="68"/>
      <c r="D37" s="68"/>
      <c r="E37" s="68"/>
      <c r="F37" s="68"/>
      <c r="G37" s="68"/>
      <c r="H37" s="68"/>
      <c r="I37" s="68"/>
      <c r="J37" s="68"/>
      <c r="K37" s="68"/>
      <c r="L37" s="24"/>
      <c r="M37" s="30"/>
    </row>
    <row r="38" spans="1:13" s="26" customFormat="1" x14ac:dyDescent="0.3">
      <c r="A38" s="69"/>
      <c r="B38" s="110" t="s">
        <v>596</v>
      </c>
      <c r="C38" s="110"/>
      <c r="D38" s="110"/>
      <c r="E38" s="110"/>
      <c r="F38" s="110"/>
      <c r="G38" s="110"/>
      <c r="H38" s="110"/>
      <c r="I38" s="110"/>
      <c r="J38" s="110"/>
      <c r="K38" s="69"/>
      <c r="L38" s="27" t="s">
        <v>554</v>
      </c>
      <c r="M38" s="31"/>
    </row>
    <row r="39" spans="1:13" s="23" customFormat="1" ht="12.5" x14ac:dyDescent="0.25">
      <c r="A39" s="68"/>
      <c r="B39" s="68"/>
      <c r="C39" s="68"/>
      <c r="D39" s="68"/>
      <c r="E39" s="68"/>
      <c r="F39" s="68"/>
      <c r="G39" s="68"/>
      <c r="H39" s="68"/>
      <c r="I39" s="68"/>
      <c r="J39" s="68"/>
      <c r="K39" s="68"/>
      <c r="L39" s="24"/>
      <c r="M39" s="30"/>
    </row>
    <row r="40" spans="1:13" s="58" customFormat="1" x14ac:dyDescent="0.3">
      <c r="A40" s="70"/>
      <c r="B40" s="70"/>
      <c r="C40" s="70"/>
      <c r="D40" s="70"/>
      <c r="E40" s="70"/>
      <c r="F40" s="70"/>
      <c r="G40" s="70"/>
      <c r="H40" s="111" t="s">
        <v>620</v>
      </c>
      <c r="I40" s="111"/>
      <c r="J40" s="111"/>
      <c r="K40" s="70"/>
    </row>
    <row r="41" spans="1:13" s="58" customFormat="1" x14ac:dyDescent="0.3">
      <c r="A41" s="70"/>
      <c r="B41" s="70"/>
      <c r="C41" s="70"/>
      <c r="D41" s="70"/>
      <c r="E41" s="70"/>
      <c r="F41" s="70"/>
      <c r="G41" s="70"/>
      <c r="H41" s="71" t="s">
        <v>613</v>
      </c>
      <c r="I41" s="71" t="s">
        <v>614</v>
      </c>
      <c r="J41" s="71" t="s">
        <v>615</v>
      </c>
      <c r="K41" s="70"/>
    </row>
    <row r="42" spans="1:13" s="23" customFormat="1" ht="12.5" x14ac:dyDescent="0.25">
      <c r="A42" s="68"/>
      <c r="B42" s="107" t="s">
        <v>282</v>
      </c>
      <c r="C42" s="107"/>
      <c r="D42" s="107"/>
      <c r="E42" s="107"/>
      <c r="F42" s="107"/>
      <c r="G42" s="107"/>
      <c r="H42" s="76">
        <v>0.9</v>
      </c>
      <c r="I42" s="76">
        <v>0.9</v>
      </c>
      <c r="J42" s="76">
        <v>0.9</v>
      </c>
      <c r="K42" s="68"/>
      <c r="L42" s="24"/>
      <c r="M42" s="30" t="s">
        <v>282</v>
      </c>
    </row>
    <row r="43" spans="1:13" s="23" customFormat="1" ht="12.5" x14ac:dyDescent="0.25">
      <c r="A43" s="68"/>
      <c r="B43" s="107" t="s">
        <v>53</v>
      </c>
      <c r="C43" s="107"/>
      <c r="D43" s="107"/>
      <c r="E43" s="107"/>
      <c r="F43" s="107"/>
      <c r="G43" s="107"/>
      <c r="H43" s="76">
        <v>21.4</v>
      </c>
      <c r="I43" s="76">
        <v>20.100000000000001</v>
      </c>
      <c r="J43" s="76">
        <v>20.100000000000001</v>
      </c>
      <c r="K43" s="68"/>
      <c r="L43" s="24"/>
      <c r="M43" s="30" t="s">
        <v>53</v>
      </c>
    </row>
    <row r="44" spans="1:13" s="23" customFormat="1" ht="12.5" x14ac:dyDescent="0.25">
      <c r="A44" s="68"/>
      <c r="B44" s="107" t="s">
        <v>54</v>
      </c>
      <c r="C44" s="107"/>
      <c r="D44" s="107"/>
      <c r="E44" s="107"/>
      <c r="F44" s="107"/>
      <c r="G44" s="107"/>
      <c r="H44" s="76">
        <v>15.7</v>
      </c>
      <c r="I44" s="76">
        <v>16.2</v>
      </c>
      <c r="J44" s="76">
        <v>15.7</v>
      </c>
      <c r="K44" s="68"/>
      <c r="L44" s="24"/>
      <c r="M44" s="30" t="s">
        <v>54</v>
      </c>
    </row>
    <row r="45" spans="1:13" s="23" customFormat="1" ht="12.5" x14ac:dyDescent="0.25">
      <c r="A45" s="68"/>
      <c r="B45" s="107" t="s">
        <v>55</v>
      </c>
      <c r="C45" s="107"/>
      <c r="D45" s="107"/>
      <c r="E45" s="107"/>
      <c r="F45" s="107"/>
      <c r="G45" s="107"/>
      <c r="H45" s="76">
        <v>15</v>
      </c>
      <c r="I45" s="76">
        <v>13.8</v>
      </c>
      <c r="J45" s="76">
        <v>13.9</v>
      </c>
      <c r="K45" s="68"/>
      <c r="L45" s="24"/>
      <c r="M45" s="30" t="s">
        <v>55</v>
      </c>
    </row>
    <row r="46" spans="1:13" s="23" customFormat="1" ht="12.5" x14ac:dyDescent="0.25">
      <c r="A46" s="68"/>
      <c r="B46" s="107" t="s">
        <v>297</v>
      </c>
      <c r="C46" s="107"/>
      <c r="D46" s="107"/>
      <c r="E46" s="107"/>
      <c r="F46" s="107"/>
      <c r="G46" s="107"/>
      <c r="H46" s="76">
        <v>20.5</v>
      </c>
      <c r="I46" s="76">
        <v>20.7</v>
      </c>
      <c r="J46" s="76">
        <v>20.2</v>
      </c>
      <c r="K46" s="68"/>
      <c r="L46" s="24"/>
      <c r="M46" s="30" t="s">
        <v>297</v>
      </c>
    </row>
    <row r="47" spans="1:13" s="23" customFormat="1" ht="12.5" x14ac:dyDescent="0.25">
      <c r="A47" s="68"/>
      <c r="B47" s="107" t="s">
        <v>298</v>
      </c>
      <c r="C47" s="107"/>
      <c r="D47" s="107"/>
      <c r="E47" s="107"/>
      <c r="F47" s="107"/>
      <c r="G47" s="107"/>
      <c r="H47" s="76">
        <v>11.1</v>
      </c>
      <c r="I47" s="76">
        <v>11.9</v>
      </c>
      <c r="J47" s="76">
        <v>12.2</v>
      </c>
      <c r="K47" s="68"/>
      <c r="L47" s="24"/>
      <c r="M47" s="30" t="s">
        <v>298</v>
      </c>
    </row>
    <row r="48" spans="1:13" s="23" customFormat="1" ht="12.5" x14ac:dyDescent="0.25">
      <c r="A48" s="68"/>
      <c r="B48" s="107" t="s">
        <v>299</v>
      </c>
      <c r="C48" s="107"/>
      <c r="D48" s="107"/>
      <c r="E48" s="107"/>
      <c r="F48" s="107"/>
      <c r="G48" s="107"/>
      <c r="H48" s="76">
        <v>8.5</v>
      </c>
      <c r="I48" s="76">
        <v>8.6999999999999993</v>
      </c>
      <c r="J48" s="76">
        <v>9.6</v>
      </c>
      <c r="K48" s="68"/>
      <c r="L48" s="24"/>
      <c r="M48" s="30" t="s">
        <v>299</v>
      </c>
    </row>
    <row r="49" spans="1:13" s="23" customFormat="1" ht="12.5" x14ac:dyDescent="0.25">
      <c r="A49" s="68"/>
      <c r="B49" s="107" t="s">
        <v>300</v>
      </c>
      <c r="C49" s="107"/>
      <c r="D49" s="107"/>
      <c r="E49" s="107"/>
      <c r="F49" s="107"/>
      <c r="G49" s="107"/>
      <c r="H49" s="76">
        <v>7</v>
      </c>
      <c r="I49" s="76">
        <v>7.5</v>
      </c>
      <c r="J49" s="76">
        <v>7.5</v>
      </c>
      <c r="K49" s="68"/>
      <c r="L49" s="24"/>
      <c r="M49" s="30" t="s">
        <v>300</v>
      </c>
    </row>
    <row r="50" spans="1:13" s="23" customFormat="1" ht="12.5" x14ac:dyDescent="0.25">
      <c r="A50" s="68"/>
      <c r="B50" s="85"/>
      <c r="C50" s="85"/>
      <c r="D50" s="85"/>
      <c r="E50" s="85"/>
      <c r="F50" s="85"/>
      <c r="G50" s="85"/>
      <c r="H50" s="86"/>
      <c r="I50" s="86"/>
      <c r="J50" s="86"/>
      <c r="K50" s="68"/>
      <c r="L50" s="24"/>
      <c r="M50" s="30"/>
    </row>
    <row r="51" spans="1:13" s="23" customFormat="1" ht="12.5" x14ac:dyDescent="0.25">
      <c r="A51" s="68"/>
      <c r="B51" s="107" t="s">
        <v>32</v>
      </c>
      <c r="C51" s="107"/>
      <c r="D51" s="107"/>
      <c r="E51" s="107"/>
      <c r="F51" s="107"/>
      <c r="G51" s="107"/>
      <c r="H51" s="74">
        <v>14362</v>
      </c>
      <c r="I51" s="74">
        <v>13710</v>
      </c>
      <c r="J51" s="74">
        <v>13882</v>
      </c>
      <c r="K51" s="68"/>
      <c r="L51" s="24"/>
      <c r="M51" s="30" t="s">
        <v>32</v>
      </c>
    </row>
    <row r="52" spans="1:13" s="23" customFormat="1" ht="12.5" x14ac:dyDescent="0.25">
      <c r="A52" s="68"/>
      <c r="B52" s="107" t="s">
        <v>39</v>
      </c>
      <c r="C52" s="107"/>
      <c r="D52" s="107"/>
      <c r="E52" s="107"/>
      <c r="F52" s="107"/>
      <c r="G52" s="107"/>
      <c r="H52" s="74">
        <v>3</v>
      </c>
      <c r="I52" s="74">
        <v>3</v>
      </c>
      <c r="J52" s="74">
        <v>3</v>
      </c>
      <c r="K52" s="68"/>
      <c r="L52" s="24"/>
      <c r="M52" s="30" t="s">
        <v>39</v>
      </c>
    </row>
    <row r="53" spans="1:13" s="23" customFormat="1" ht="12.5" x14ac:dyDescent="0.25">
      <c r="A53" s="68"/>
      <c r="B53" s="68"/>
      <c r="C53" s="68"/>
      <c r="D53" s="68"/>
      <c r="E53" s="68"/>
      <c r="F53" s="68"/>
      <c r="G53" s="68"/>
      <c r="H53" s="68"/>
      <c r="I53" s="68"/>
      <c r="J53" s="68"/>
      <c r="K53" s="68"/>
      <c r="L53" s="24"/>
      <c r="M53" s="30"/>
    </row>
    <row r="54" spans="1:13" s="23" customFormat="1" ht="12.5" x14ac:dyDescent="0.25">
      <c r="A54" s="68"/>
      <c r="B54" s="68"/>
      <c r="C54" s="68"/>
      <c r="D54" s="68"/>
      <c r="E54" s="68"/>
      <c r="F54" s="68"/>
      <c r="G54" s="68"/>
      <c r="H54" s="68"/>
      <c r="I54" s="68"/>
      <c r="J54" s="68"/>
      <c r="K54" s="68"/>
      <c r="L54" s="24"/>
      <c r="M54" s="30"/>
    </row>
    <row r="55" spans="1:13" s="26" customFormat="1" x14ac:dyDescent="0.3">
      <c r="A55" s="69"/>
      <c r="B55" s="110" t="s">
        <v>597</v>
      </c>
      <c r="C55" s="110"/>
      <c r="D55" s="110"/>
      <c r="E55" s="110"/>
      <c r="F55" s="110"/>
      <c r="G55" s="110"/>
      <c r="H55" s="110"/>
      <c r="I55" s="110"/>
      <c r="J55" s="110"/>
      <c r="K55" s="69"/>
      <c r="L55" s="27" t="s">
        <v>555</v>
      </c>
      <c r="M55" s="31"/>
    </row>
    <row r="56" spans="1:13" s="23" customFormat="1" ht="12.5" x14ac:dyDescent="0.25">
      <c r="A56" s="68"/>
      <c r="B56" s="68"/>
      <c r="C56" s="68"/>
      <c r="D56" s="68"/>
      <c r="E56" s="68"/>
      <c r="F56" s="68"/>
      <c r="G56" s="68"/>
      <c r="H56" s="68"/>
      <c r="I56" s="68"/>
      <c r="J56" s="68"/>
      <c r="K56" s="68"/>
      <c r="L56" s="24"/>
      <c r="M56" s="30"/>
    </row>
    <row r="57" spans="1:13" s="58" customFormat="1" x14ac:dyDescent="0.3">
      <c r="A57" s="70"/>
      <c r="B57" s="70"/>
      <c r="C57" s="70"/>
      <c r="D57" s="70"/>
      <c r="E57" s="70"/>
      <c r="F57" s="70"/>
      <c r="G57" s="70"/>
      <c r="H57" s="111" t="s">
        <v>620</v>
      </c>
      <c r="I57" s="111"/>
      <c r="J57" s="111"/>
      <c r="K57" s="70"/>
    </row>
    <row r="58" spans="1:13" s="58" customFormat="1" x14ac:dyDescent="0.3">
      <c r="A58" s="70"/>
      <c r="B58" s="70"/>
      <c r="C58" s="70"/>
      <c r="D58" s="70"/>
      <c r="E58" s="70"/>
      <c r="F58" s="70"/>
      <c r="G58" s="70"/>
      <c r="H58" s="71" t="s">
        <v>613</v>
      </c>
      <c r="I58" s="71" t="s">
        <v>614</v>
      </c>
      <c r="J58" s="71" t="s">
        <v>615</v>
      </c>
      <c r="K58" s="70"/>
    </row>
    <row r="59" spans="1:13" s="23" customFormat="1" ht="12.5" x14ac:dyDescent="0.25">
      <c r="A59" s="68"/>
      <c r="B59" s="107" t="s">
        <v>282</v>
      </c>
      <c r="C59" s="107"/>
      <c r="D59" s="107"/>
      <c r="E59" s="107"/>
      <c r="F59" s="107"/>
      <c r="G59" s="107"/>
      <c r="H59" s="76">
        <v>90.4</v>
      </c>
      <c r="I59" s="76">
        <v>77.2</v>
      </c>
      <c r="J59" s="76">
        <v>75.2</v>
      </c>
      <c r="K59" s="68"/>
      <c r="L59" s="24"/>
      <c r="M59" s="30" t="s">
        <v>282</v>
      </c>
    </row>
    <row r="60" spans="1:13" s="23" customFormat="1" ht="12.5" x14ac:dyDescent="0.25">
      <c r="A60" s="68"/>
      <c r="B60" s="107" t="s">
        <v>53</v>
      </c>
      <c r="C60" s="107"/>
      <c r="D60" s="107"/>
      <c r="E60" s="107"/>
      <c r="F60" s="107"/>
      <c r="G60" s="107"/>
      <c r="H60" s="76">
        <v>8.4</v>
      </c>
      <c r="I60" s="76">
        <v>19.5</v>
      </c>
      <c r="J60" s="76">
        <v>19.600000000000001</v>
      </c>
      <c r="K60" s="68"/>
      <c r="L60" s="24"/>
      <c r="M60" s="30" t="s">
        <v>53</v>
      </c>
    </row>
    <row r="61" spans="1:13" s="23" customFormat="1" ht="12.5" x14ac:dyDescent="0.25">
      <c r="A61" s="68"/>
      <c r="B61" s="107" t="s">
        <v>54</v>
      </c>
      <c r="C61" s="107"/>
      <c r="D61" s="107"/>
      <c r="E61" s="107"/>
      <c r="F61" s="107"/>
      <c r="G61" s="107"/>
      <c r="H61" s="76">
        <v>0.6</v>
      </c>
      <c r="I61" s="76">
        <v>2.5</v>
      </c>
      <c r="J61" s="76">
        <v>3.6</v>
      </c>
      <c r="K61" s="68"/>
      <c r="L61" s="24"/>
      <c r="M61" s="30" t="s">
        <v>54</v>
      </c>
    </row>
    <row r="62" spans="1:13" s="23" customFormat="1" ht="12.5" x14ac:dyDescent="0.25">
      <c r="A62" s="68"/>
      <c r="B62" s="107" t="s">
        <v>55</v>
      </c>
      <c r="C62" s="107"/>
      <c r="D62" s="107"/>
      <c r="E62" s="107"/>
      <c r="F62" s="107"/>
      <c r="G62" s="107"/>
      <c r="H62" s="76">
        <v>0.1</v>
      </c>
      <c r="I62" s="76">
        <v>0.4</v>
      </c>
      <c r="J62" s="76">
        <v>0.8</v>
      </c>
      <c r="K62" s="68"/>
      <c r="L62" s="24"/>
      <c r="M62" s="30" t="s">
        <v>55</v>
      </c>
    </row>
    <row r="63" spans="1:13" s="23" customFormat="1" ht="12.5" x14ac:dyDescent="0.25">
      <c r="A63" s="68"/>
      <c r="B63" s="107" t="s">
        <v>301</v>
      </c>
      <c r="C63" s="107"/>
      <c r="D63" s="107"/>
      <c r="E63" s="107"/>
      <c r="F63" s="107"/>
      <c r="G63" s="107"/>
      <c r="H63" s="76">
        <v>0.1</v>
      </c>
      <c r="I63" s="76">
        <v>0.1</v>
      </c>
      <c r="J63" s="76">
        <v>0.3</v>
      </c>
      <c r="K63" s="68"/>
      <c r="L63" s="24"/>
      <c r="M63" s="30" t="s">
        <v>301</v>
      </c>
    </row>
    <row r="64" spans="1:13" s="23" customFormat="1" ht="12.5" x14ac:dyDescent="0.25">
      <c r="A64" s="68"/>
      <c r="B64" s="107" t="s">
        <v>302</v>
      </c>
      <c r="C64" s="107"/>
      <c r="D64" s="107"/>
      <c r="E64" s="107"/>
      <c r="F64" s="107"/>
      <c r="G64" s="107"/>
      <c r="H64" s="76">
        <v>0.1</v>
      </c>
      <c r="I64" s="76">
        <v>0.1</v>
      </c>
      <c r="J64" s="76">
        <v>0.1</v>
      </c>
      <c r="K64" s="68"/>
      <c r="L64" s="24"/>
      <c r="M64" s="30" t="s">
        <v>302</v>
      </c>
    </row>
    <row r="65" spans="1:13" s="23" customFormat="1" ht="12.5" x14ac:dyDescent="0.25">
      <c r="A65" s="68"/>
      <c r="B65" s="107" t="s">
        <v>303</v>
      </c>
      <c r="C65" s="107"/>
      <c r="D65" s="107"/>
      <c r="E65" s="107"/>
      <c r="F65" s="107"/>
      <c r="G65" s="107"/>
      <c r="H65" s="76">
        <v>0.2</v>
      </c>
      <c r="I65" s="76">
        <v>0.2</v>
      </c>
      <c r="J65" s="76">
        <v>0.2</v>
      </c>
      <c r="K65" s="68"/>
      <c r="L65" s="24"/>
      <c r="M65" s="30" t="s">
        <v>303</v>
      </c>
    </row>
    <row r="66" spans="1:13" s="23" customFormat="1" ht="12.5" x14ac:dyDescent="0.25">
      <c r="A66" s="68"/>
      <c r="B66" s="107" t="s">
        <v>300</v>
      </c>
      <c r="C66" s="107"/>
      <c r="D66" s="107"/>
      <c r="E66" s="107"/>
      <c r="F66" s="107"/>
      <c r="G66" s="107"/>
      <c r="H66" s="76">
        <v>0.1</v>
      </c>
      <c r="I66" s="76">
        <v>0.1</v>
      </c>
      <c r="J66" s="76">
        <v>0.1</v>
      </c>
      <c r="K66" s="68"/>
      <c r="L66" s="24"/>
      <c r="M66" s="30" t="s">
        <v>300</v>
      </c>
    </row>
    <row r="67" spans="1:13" s="23" customFormat="1" ht="12.5" x14ac:dyDescent="0.25">
      <c r="A67" s="68"/>
      <c r="B67" s="85"/>
      <c r="C67" s="85"/>
      <c r="D67" s="85"/>
      <c r="E67" s="85"/>
      <c r="F67" s="85"/>
      <c r="G67" s="85"/>
      <c r="H67" s="86"/>
      <c r="I67" s="86"/>
      <c r="J67" s="86"/>
      <c r="K67" s="68"/>
      <c r="L67" s="24"/>
      <c r="M67" s="30"/>
    </row>
    <row r="68" spans="1:13" s="23" customFormat="1" ht="12.5" x14ac:dyDescent="0.25">
      <c r="A68" s="68"/>
      <c r="B68" s="107" t="s">
        <v>32</v>
      </c>
      <c r="C68" s="107"/>
      <c r="D68" s="107"/>
      <c r="E68" s="107"/>
      <c r="F68" s="107"/>
      <c r="G68" s="107"/>
      <c r="H68" s="74">
        <v>14263</v>
      </c>
      <c r="I68" s="74">
        <v>13646</v>
      </c>
      <c r="J68" s="74">
        <v>13829</v>
      </c>
      <c r="K68" s="68"/>
      <c r="L68" s="24"/>
      <c r="M68" s="30" t="s">
        <v>32</v>
      </c>
    </row>
    <row r="69" spans="1:13" s="23" customFormat="1" ht="12.5" x14ac:dyDescent="0.25">
      <c r="A69" s="68"/>
      <c r="B69" s="107" t="s">
        <v>39</v>
      </c>
      <c r="C69" s="107"/>
      <c r="D69" s="107"/>
      <c r="E69" s="107"/>
      <c r="F69" s="107"/>
      <c r="G69" s="107"/>
      <c r="H69" s="74">
        <v>0</v>
      </c>
      <c r="I69" s="74">
        <v>0</v>
      </c>
      <c r="J69" s="74">
        <v>0</v>
      </c>
      <c r="K69" s="68"/>
      <c r="L69" s="24"/>
      <c r="M69" s="30" t="s">
        <v>39</v>
      </c>
    </row>
    <row r="70" spans="1:13" s="23" customFormat="1" ht="12.5" x14ac:dyDescent="0.25">
      <c r="A70" s="68"/>
      <c r="B70" s="68"/>
      <c r="C70" s="68"/>
      <c r="D70" s="68"/>
      <c r="E70" s="68"/>
      <c r="F70" s="68"/>
      <c r="G70" s="68"/>
      <c r="H70" s="68"/>
      <c r="I70" s="68"/>
      <c r="J70" s="68"/>
      <c r="K70" s="68"/>
      <c r="L70" s="24"/>
      <c r="M70" s="30"/>
    </row>
    <row r="71" spans="1:13" s="23" customFormat="1" ht="12.5" x14ac:dyDescent="0.25">
      <c r="A71" s="68"/>
      <c r="B71" s="68"/>
      <c r="C71" s="68"/>
      <c r="D71" s="68"/>
      <c r="E71" s="68"/>
      <c r="F71" s="68"/>
      <c r="G71" s="68"/>
      <c r="H71" s="68"/>
      <c r="I71" s="68"/>
      <c r="J71" s="68"/>
      <c r="K71" s="68"/>
      <c r="L71" s="24"/>
      <c r="M71" s="30"/>
    </row>
    <row r="72" spans="1:13" s="26" customFormat="1" x14ac:dyDescent="0.3">
      <c r="A72" s="69"/>
      <c r="B72" s="110" t="s">
        <v>598</v>
      </c>
      <c r="C72" s="110"/>
      <c r="D72" s="110"/>
      <c r="E72" s="110"/>
      <c r="F72" s="110"/>
      <c r="G72" s="110"/>
      <c r="H72" s="110"/>
      <c r="I72" s="110"/>
      <c r="J72" s="110"/>
      <c r="K72" s="69"/>
      <c r="L72" s="27" t="s">
        <v>556</v>
      </c>
      <c r="M72" s="31"/>
    </row>
    <row r="73" spans="1:13" s="23" customFormat="1" ht="12.5" x14ac:dyDescent="0.25">
      <c r="A73" s="68"/>
      <c r="B73" s="68"/>
      <c r="C73" s="68"/>
      <c r="D73" s="68"/>
      <c r="E73" s="68"/>
      <c r="F73" s="68"/>
      <c r="G73" s="68"/>
      <c r="H73" s="68"/>
      <c r="I73" s="68"/>
      <c r="J73" s="68"/>
      <c r="K73" s="68"/>
      <c r="L73" s="24"/>
      <c r="M73" s="30"/>
    </row>
    <row r="74" spans="1:13" s="58" customFormat="1" x14ac:dyDescent="0.3">
      <c r="A74" s="70"/>
      <c r="B74" s="70"/>
      <c r="C74" s="70"/>
      <c r="D74" s="70"/>
      <c r="E74" s="70"/>
      <c r="F74" s="70"/>
      <c r="G74" s="70"/>
      <c r="H74" s="111" t="s">
        <v>620</v>
      </c>
      <c r="I74" s="111"/>
      <c r="J74" s="111"/>
      <c r="K74" s="70"/>
    </row>
    <row r="75" spans="1:13" s="58" customFormat="1" x14ac:dyDescent="0.3">
      <c r="A75" s="70"/>
      <c r="B75" s="70"/>
      <c r="C75" s="70"/>
      <c r="D75" s="70"/>
      <c r="E75" s="70"/>
      <c r="F75" s="70"/>
      <c r="G75" s="70"/>
      <c r="H75" s="71" t="s">
        <v>613</v>
      </c>
      <c r="I75" s="71" t="s">
        <v>614</v>
      </c>
      <c r="J75" s="71" t="s">
        <v>615</v>
      </c>
      <c r="K75" s="70"/>
    </row>
    <row r="76" spans="1:13" s="23" customFormat="1" ht="12.5" x14ac:dyDescent="0.25">
      <c r="A76" s="68"/>
      <c r="B76" s="107" t="s">
        <v>282</v>
      </c>
      <c r="C76" s="107"/>
      <c r="D76" s="107"/>
      <c r="E76" s="107"/>
      <c r="F76" s="107"/>
      <c r="G76" s="107"/>
      <c r="H76" s="76">
        <v>3.3</v>
      </c>
      <c r="I76" s="76">
        <v>4.0999999999999996</v>
      </c>
      <c r="J76" s="76">
        <v>4</v>
      </c>
      <c r="K76" s="68"/>
      <c r="L76" s="24"/>
      <c r="M76" s="30" t="s">
        <v>282</v>
      </c>
    </row>
    <row r="77" spans="1:13" s="23" customFormat="1" ht="12.5" x14ac:dyDescent="0.25">
      <c r="A77" s="68"/>
      <c r="B77" s="107" t="s">
        <v>53</v>
      </c>
      <c r="C77" s="107"/>
      <c r="D77" s="107"/>
      <c r="E77" s="107"/>
      <c r="F77" s="107"/>
      <c r="G77" s="107"/>
      <c r="H77" s="76">
        <v>21.9</v>
      </c>
      <c r="I77" s="76">
        <v>21.6</v>
      </c>
      <c r="J77" s="76">
        <v>22</v>
      </c>
      <c r="K77" s="68"/>
      <c r="L77" s="24"/>
      <c r="M77" s="30" t="s">
        <v>53</v>
      </c>
    </row>
    <row r="78" spans="1:13" s="23" customFormat="1" ht="12.5" x14ac:dyDescent="0.25">
      <c r="A78" s="68"/>
      <c r="B78" s="107" t="s">
        <v>54</v>
      </c>
      <c r="C78" s="107"/>
      <c r="D78" s="107"/>
      <c r="E78" s="107"/>
      <c r="F78" s="107"/>
      <c r="G78" s="107"/>
      <c r="H78" s="76">
        <v>17.2</v>
      </c>
      <c r="I78" s="76">
        <v>17.7</v>
      </c>
      <c r="J78" s="76">
        <v>17.399999999999999</v>
      </c>
      <c r="K78" s="68"/>
      <c r="L78" s="24"/>
      <c r="M78" s="30" t="s">
        <v>54</v>
      </c>
    </row>
    <row r="79" spans="1:13" s="23" customFormat="1" ht="12.5" x14ac:dyDescent="0.25">
      <c r="A79" s="68"/>
      <c r="B79" s="107" t="s">
        <v>55</v>
      </c>
      <c r="C79" s="107"/>
      <c r="D79" s="107"/>
      <c r="E79" s="107"/>
      <c r="F79" s="107"/>
      <c r="G79" s="107"/>
      <c r="H79" s="76">
        <v>15.5</v>
      </c>
      <c r="I79" s="76">
        <v>15</v>
      </c>
      <c r="J79" s="76">
        <v>14.4</v>
      </c>
      <c r="K79" s="68"/>
      <c r="L79" s="24"/>
      <c r="M79" s="30" t="s">
        <v>55</v>
      </c>
    </row>
    <row r="80" spans="1:13" s="23" customFormat="1" ht="12.5" x14ac:dyDescent="0.25">
      <c r="A80" s="68"/>
      <c r="B80" s="107" t="s">
        <v>301</v>
      </c>
      <c r="C80" s="107"/>
      <c r="D80" s="107"/>
      <c r="E80" s="107"/>
      <c r="F80" s="107"/>
      <c r="G80" s="107"/>
      <c r="H80" s="76">
        <v>11.4</v>
      </c>
      <c r="I80" s="76">
        <v>10.8</v>
      </c>
      <c r="J80" s="76">
        <v>11.1</v>
      </c>
      <c r="K80" s="68"/>
      <c r="L80" s="24"/>
      <c r="M80" s="30" t="s">
        <v>301</v>
      </c>
    </row>
    <row r="81" spans="1:13" s="23" customFormat="1" ht="12.5" x14ac:dyDescent="0.25">
      <c r="A81" s="68"/>
      <c r="B81" s="107" t="s">
        <v>302</v>
      </c>
      <c r="C81" s="107"/>
      <c r="D81" s="107"/>
      <c r="E81" s="107"/>
      <c r="F81" s="107"/>
      <c r="G81" s="107"/>
      <c r="H81" s="76">
        <v>8.6999999999999993</v>
      </c>
      <c r="I81" s="76">
        <v>8.3000000000000007</v>
      </c>
      <c r="J81" s="76">
        <v>8.6</v>
      </c>
      <c r="K81" s="68"/>
      <c r="L81" s="24"/>
      <c r="M81" s="30" t="s">
        <v>302</v>
      </c>
    </row>
    <row r="82" spans="1:13" s="23" customFormat="1" ht="12.5" x14ac:dyDescent="0.25">
      <c r="A82" s="68"/>
      <c r="B82" s="107" t="s">
        <v>303</v>
      </c>
      <c r="C82" s="107"/>
      <c r="D82" s="107"/>
      <c r="E82" s="107"/>
      <c r="F82" s="107"/>
      <c r="G82" s="107"/>
      <c r="H82" s="76">
        <v>17.2</v>
      </c>
      <c r="I82" s="76">
        <v>17.600000000000001</v>
      </c>
      <c r="J82" s="76">
        <v>18.100000000000001</v>
      </c>
      <c r="K82" s="68"/>
      <c r="L82" s="24"/>
      <c r="M82" s="30" t="s">
        <v>303</v>
      </c>
    </row>
    <row r="83" spans="1:13" s="23" customFormat="1" ht="12.5" x14ac:dyDescent="0.25">
      <c r="A83" s="68"/>
      <c r="B83" s="107" t="s">
        <v>300</v>
      </c>
      <c r="C83" s="107"/>
      <c r="D83" s="107"/>
      <c r="E83" s="107"/>
      <c r="F83" s="107"/>
      <c r="G83" s="107"/>
      <c r="H83" s="76">
        <v>4.9000000000000004</v>
      </c>
      <c r="I83" s="76">
        <v>4.9000000000000004</v>
      </c>
      <c r="J83" s="76">
        <v>4.5</v>
      </c>
      <c r="K83" s="68"/>
      <c r="L83" s="24"/>
      <c r="M83" s="30" t="s">
        <v>300</v>
      </c>
    </row>
    <row r="84" spans="1:13" s="23" customFormat="1" ht="12.5" x14ac:dyDescent="0.25">
      <c r="A84" s="68"/>
      <c r="B84" s="85"/>
      <c r="C84" s="85"/>
      <c r="D84" s="85"/>
      <c r="E84" s="85"/>
      <c r="F84" s="85"/>
      <c r="G84" s="85"/>
      <c r="H84" s="86"/>
      <c r="I84" s="86"/>
      <c r="J84" s="86"/>
      <c r="K84" s="68"/>
      <c r="L84" s="24"/>
      <c r="M84" s="30"/>
    </row>
    <row r="85" spans="1:13" s="23" customFormat="1" ht="12.5" x14ac:dyDescent="0.25">
      <c r="A85" s="68"/>
      <c r="B85" s="107" t="s">
        <v>32</v>
      </c>
      <c r="C85" s="107"/>
      <c r="D85" s="107"/>
      <c r="E85" s="107"/>
      <c r="F85" s="107"/>
      <c r="G85" s="107"/>
      <c r="H85" s="74">
        <v>14277</v>
      </c>
      <c r="I85" s="74">
        <v>13632</v>
      </c>
      <c r="J85" s="74">
        <v>13796</v>
      </c>
      <c r="K85" s="68"/>
      <c r="L85" s="24"/>
      <c r="M85" s="30" t="s">
        <v>32</v>
      </c>
    </row>
    <row r="86" spans="1:13" s="23" customFormat="1" ht="12.5" x14ac:dyDescent="0.25">
      <c r="A86" s="68"/>
      <c r="B86" s="107" t="s">
        <v>39</v>
      </c>
      <c r="C86" s="107"/>
      <c r="D86" s="107"/>
      <c r="E86" s="107"/>
      <c r="F86" s="107"/>
      <c r="G86" s="107"/>
      <c r="H86" s="74">
        <v>3</v>
      </c>
      <c r="I86" s="74">
        <v>3</v>
      </c>
      <c r="J86" s="74">
        <v>3</v>
      </c>
      <c r="K86" s="68"/>
      <c r="L86" s="24"/>
      <c r="M86" s="30" t="s">
        <v>39</v>
      </c>
    </row>
    <row r="87" spans="1:13" s="23" customFormat="1" ht="12.75" customHeight="1" x14ac:dyDescent="0.25">
      <c r="A87" s="68"/>
      <c r="B87" s="68"/>
      <c r="C87" s="68"/>
      <c r="D87" s="68"/>
      <c r="E87" s="68"/>
      <c r="F87" s="68"/>
      <c r="G87" s="68"/>
      <c r="H87" s="68"/>
      <c r="I87" s="68"/>
      <c r="J87" s="68"/>
      <c r="K87" s="68"/>
      <c r="L87" s="24"/>
      <c r="M87" s="30"/>
    </row>
    <row r="88" spans="1:13" s="23" customFormat="1" ht="12.75" customHeight="1" x14ac:dyDescent="0.25">
      <c r="A88" s="68"/>
      <c r="B88" s="68"/>
      <c r="C88" s="68"/>
      <c r="D88" s="68"/>
      <c r="E88" s="68"/>
      <c r="F88" s="68"/>
      <c r="G88" s="68"/>
      <c r="H88" s="68"/>
      <c r="I88" s="68"/>
      <c r="J88" s="68"/>
      <c r="K88" s="68"/>
      <c r="L88" s="24"/>
      <c r="M88" s="30"/>
    </row>
    <row r="89" spans="1:13" s="26" customFormat="1" x14ac:dyDescent="0.3">
      <c r="A89" s="69"/>
      <c r="B89" s="110" t="s">
        <v>599</v>
      </c>
      <c r="C89" s="110"/>
      <c r="D89" s="110"/>
      <c r="E89" s="110"/>
      <c r="F89" s="110"/>
      <c r="G89" s="110"/>
      <c r="H89" s="110"/>
      <c r="I89" s="110"/>
      <c r="J89" s="110"/>
      <c r="K89" s="69"/>
      <c r="L89" s="27" t="s">
        <v>557</v>
      </c>
      <c r="M89" s="31"/>
    </row>
    <row r="90" spans="1:13" s="23" customFormat="1" ht="12.75" customHeight="1" x14ac:dyDescent="0.25">
      <c r="A90" s="68"/>
      <c r="B90" s="68"/>
      <c r="C90" s="68"/>
      <c r="D90" s="68"/>
      <c r="E90" s="68"/>
      <c r="F90" s="68"/>
      <c r="G90" s="68"/>
      <c r="H90" s="68"/>
      <c r="I90" s="68"/>
      <c r="J90" s="68"/>
      <c r="K90" s="68"/>
      <c r="L90" s="24"/>
      <c r="M90" s="30"/>
    </row>
    <row r="91" spans="1:13" s="58" customFormat="1" ht="12.75" customHeight="1" x14ac:dyDescent="0.3">
      <c r="A91" s="70"/>
      <c r="B91" s="70"/>
      <c r="C91" s="70"/>
      <c r="D91" s="70"/>
      <c r="E91" s="70"/>
      <c r="F91" s="70"/>
      <c r="G91" s="70"/>
      <c r="H91" s="111" t="s">
        <v>620</v>
      </c>
      <c r="I91" s="111"/>
      <c r="J91" s="111"/>
      <c r="K91" s="70"/>
    </row>
    <row r="92" spans="1:13" s="58" customFormat="1" x14ac:dyDescent="0.3">
      <c r="A92" s="70"/>
      <c r="B92" s="70"/>
      <c r="C92" s="70"/>
      <c r="D92" s="70"/>
      <c r="E92" s="70"/>
      <c r="F92" s="70"/>
      <c r="G92" s="70"/>
      <c r="H92" s="71" t="s">
        <v>613</v>
      </c>
      <c r="I92" s="71" t="s">
        <v>614</v>
      </c>
      <c r="J92" s="71" t="s">
        <v>615</v>
      </c>
      <c r="K92" s="70"/>
    </row>
    <row r="93" spans="1:13" s="23" customFormat="1" ht="12.5" x14ac:dyDescent="0.25">
      <c r="A93" s="68"/>
      <c r="B93" s="107" t="s">
        <v>282</v>
      </c>
      <c r="C93" s="107"/>
      <c r="D93" s="107"/>
      <c r="E93" s="107"/>
      <c r="F93" s="107"/>
      <c r="G93" s="107"/>
      <c r="H93" s="76">
        <v>42.5</v>
      </c>
      <c r="I93" s="76">
        <v>37.4</v>
      </c>
      <c r="J93" s="76">
        <v>34.6</v>
      </c>
      <c r="K93" s="68"/>
      <c r="L93" s="24"/>
      <c r="M93" s="30" t="s">
        <v>282</v>
      </c>
    </row>
    <row r="94" spans="1:13" s="23" customFormat="1" ht="12.5" x14ac:dyDescent="0.25">
      <c r="A94" s="68"/>
      <c r="B94" s="107" t="s">
        <v>53</v>
      </c>
      <c r="C94" s="107"/>
      <c r="D94" s="107"/>
      <c r="E94" s="107"/>
      <c r="F94" s="107"/>
      <c r="G94" s="107"/>
      <c r="H94" s="76">
        <v>36.200000000000003</v>
      </c>
      <c r="I94" s="76">
        <v>38.6</v>
      </c>
      <c r="J94" s="76">
        <v>39.5</v>
      </c>
      <c r="K94" s="68"/>
      <c r="L94" s="24"/>
      <c r="M94" s="30" t="s">
        <v>53</v>
      </c>
    </row>
    <row r="95" spans="1:13" s="23" customFormat="1" ht="12.5" x14ac:dyDescent="0.25">
      <c r="A95" s="68"/>
      <c r="B95" s="107" t="s">
        <v>54</v>
      </c>
      <c r="C95" s="107"/>
      <c r="D95" s="107"/>
      <c r="E95" s="107"/>
      <c r="F95" s="107"/>
      <c r="G95" s="107"/>
      <c r="H95" s="76">
        <v>14</v>
      </c>
      <c r="I95" s="76">
        <v>15.9</v>
      </c>
      <c r="J95" s="76">
        <v>16.899999999999999</v>
      </c>
      <c r="K95" s="68"/>
      <c r="L95" s="24"/>
      <c r="M95" s="30" t="s">
        <v>54</v>
      </c>
    </row>
    <row r="96" spans="1:13" s="23" customFormat="1" ht="12.5" x14ac:dyDescent="0.25">
      <c r="A96" s="68"/>
      <c r="B96" s="107" t="s">
        <v>55</v>
      </c>
      <c r="C96" s="107"/>
      <c r="D96" s="107"/>
      <c r="E96" s="107"/>
      <c r="F96" s="107"/>
      <c r="G96" s="107"/>
      <c r="H96" s="76">
        <v>4.5999999999999996</v>
      </c>
      <c r="I96" s="76">
        <v>5.4</v>
      </c>
      <c r="J96" s="76">
        <v>5.7</v>
      </c>
      <c r="K96" s="68"/>
      <c r="L96" s="24"/>
      <c r="M96" s="30" t="s">
        <v>55</v>
      </c>
    </row>
    <row r="97" spans="1:13" s="23" customFormat="1" ht="12.5" x14ac:dyDescent="0.25">
      <c r="A97" s="68"/>
      <c r="B97" s="107" t="s">
        <v>56</v>
      </c>
      <c r="C97" s="107"/>
      <c r="D97" s="107"/>
      <c r="E97" s="107"/>
      <c r="F97" s="107"/>
      <c r="G97" s="107"/>
      <c r="H97" s="76">
        <v>2.7</v>
      </c>
      <c r="I97" s="76">
        <v>2.7</v>
      </c>
      <c r="J97" s="76">
        <v>3.4</v>
      </c>
      <c r="K97" s="68"/>
      <c r="L97" s="24"/>
      <c r="M97" s="30" t="s">
        <v>56</v>
      </c>
    </row>
    <row r="98" spans="1:13" s="23" customFormat="1" ht="12.5" x14ac:dyDescent="0.25">
      <c r="A98" s="68"/>
      <c r="B98" s="85"/>
      <c r="C98" s="85"/>
      <c r="D98" s="85"/>
      <c r="E98" s="85"/>
      <c r="F98" s="85"/>
      <c r="G98" s="85"/>
      <c r="H98" s="86"/>
      <c r="I98" s="86"/>
      <c r="J98" s="86"/>
      <c r="K98" s="68"/>
      <c r="L98" s="24"/>
      <c r="M98" s="30"/>
    </row>
    <row r="99" spans="1:13" s="23" customFormat="1" ht="12.5" x14ac:dyDescent="0.25">
      <c r="A99" s="68"/>
      <c r="B99" s="107" t="s">
        <v>32</v>
      </c>
      <c r="C99" s="107"/>
      <c r="D99" s="107"/>
      <c r="E99" s="107"/>
      <c r="F99" s="107"/>
      <c r="G99" s="107"/>
      <c r="H99" s="74">
        <v>13986</v>
      </c>
      <c r="I99" s="74">
        <v>13405</v>
      </c>
      <c r="J99" s="74">
        <v>13531</v>
      </c>
      <c r="K99" s="68"/>
      <c r="L99" s="24"/>
      <c r="M99" s="30" t="s">
        <v>32</v>
      </c>
    </row>
    <row r="100" spans="1:13" s="23" customFormat="1" ht="12.5" x14ac:dyDescent="0.25">
      <c r="A100" s="68"/>
      <c r="B100" s="107" t="s">
        <v>39</v>
      </c>
      <c r="C100" s="107"/>
      <c r="D100" s="107"/>
      <c r="E100" s="107"/>
      <c r="F100" s="107"/>
      <c r="G100" s="107"/>
      <c r="H100" s="74">
        <v>1</v>
      </c>
      <c r="I100" s="74">
        <v>1</v>
      </c>
      <c r="J100" s="74">
        <v>1</v>
      </c>
      <c r="K100" s="68"/>
      <c r="L100" s="24"/>
      <c r="M100" s="30" t="s">
        <v>39</v>
      </c>
    </row>
    <row r="101" spans="1:13" s="23" customFormat="1" ht="12.75" customHeight="1" x14ac:dyDescent="0.25">
      <c r="A101" s="68"/>
      <c r="B101" s="68"/>
      <c r="C101" s="68"/>
      <c r="D101" s="68"/>
      <c r="E101" s="68"/>
      <c r="F101" s="68"/>
      <c r="G101" s="68"/>
      <c r="H101" s="68"/>
      <c r="I101" s="68"/>
      <c r="J101" s="68"/>
      <c r="K101" s="68"/>
      <c r="L101" s="24"/>
      <c r="M101" s="30"/>
    </row>
    <row r="102" spans="1:13" s="23" customFormat="1" ht="12.75" customHeight="1" x14ac:dyDescent="0.25">
      <c r="A102" s="68"/>
      <c r="B102" s="68"/>
      <c r="C102" s="68"/>
      <c r="D102" s="68"/>
      <c r="E102" s="68"/>
      <c r="F102" s="68"/>
      <c r="G102" s="68"/>
      <c r="H102" s="68"/>
      <c r="I102" s="68"/>
      <c r="J102" s="68"/>
      <c r="K102" s="68"/>
      <c r="L102" s="24"/>
      <c r="M102" s="30"/>
    </row>
    <row r="103" spans="1:13" s="26" customFormat="1" x14ac:dyDescent="0.3">
      <c r="A103" s="69"/>
      <c r="B103" s="110" t="s">
        <v>600</v>
      </c>
      <c r="C103" s="110"/>
      <c r="D103" s="110"/>
      <c r="E103" s="110"/>
      <c r="F103" s="110"/>
      <c r="G103" s="110"/>
      <c r="H103" s="110"/>
      <c r="I103" s="110"/>
      <c r="J103" s="110"/>
      <c r="K103" s="69"/>
      <c r="L103" s="27" t="s">
        <v>558</v>
      </c>
      <c r="M103" s="31"/>
    </row>
    <row r="104" spans="1:13" s="23" customFormat="1" ht="12.75" customHeight="1" x14ac:dyDescent="0.25">
      <c r="A104" s="68"/>
      <c r="B104" s="68"/>
      <c r="C104" s="68"/>
      <c r="D104" s="68"/>
      <c r="E104" s="68"/>
      <c r="F104" s="68"/>
      <c r="G104" s="68"/>
      <c r="H104" s="68"/>
      <c r="I104" s="68"/>
      <c r="J104" s="68"/>
      <c r="K104" s="68"/>
      <c r="L104" s="24"/>
      <c r="M104" s="30"/>
    </row>
    <row r="105" spans="1:13" s="58" customFormat="1" ht="12.75" customHeight="1" x14ac:dyDescent="0.3">
      <c r="A105" s="70"/>
      <c r="B105" s="70"/>
      <c r="C105" s="70"/>
      <c r="D105" s="70"/>
      <c r="E105" s="70"/>
      <c r="F105" s="70"/>
      <c r="G105" s="70"/>
      <c r="H105" s="111" t="s">
        <v>620</v>
      </c>
      <c r="I105" s="111"/>
      <c r="J105" s="111"/>
      <c r="K105" s="70"/>
    </row>
    <row r="106" spans="1:13" s="58" customFormat="1" x14ac:dyDescent="0.3">
      <c r="A106" s="70"/>
      <c r="B106" s="70"/>
      <c r="C106" s="70"/>
      <c r="D106" s="70"/>
      <c r="E106" s="70"/>
      <c r="F106" s="70"/>
      <c r="G106" s="70"/>
      <c r="H106" s="71" t="s">
        <v>613</v>
      </c>
      <c r="I106" s="71" t="s">
        <v>614</v>
      </c>
      <c r="J106" s="71" t="s">
        <v>615</v>
      </c>
      <c r="K106" s="70"/>
    </row>
    <row r="107" spans="1:13" s="23" customFormat="1" ht="12.5" x14ac:dyDescent="0.25">
      <c r="A107" s="68"/>
      <c r="B107" s="107" t="s">
        <v>290</v>
      </c>
      <c r="C107" s="107"/>
      <c r="D107" s="107"/>
      <c r="E107" s="107"/>
      <c r="F107" s="107"/>
      <c r="G107" s="107"/>
      <c r="H107" s="76">
        <v>66.3</v>
      </c>
      <c r="I107" s="76">
        <v>56.2</v>
      </c>
      <c r="J107" s="76">
        <v>55.5</v>
      </c>
      <c r="K107" s="68"/>
      <c r="L107" s="24"/>
      <c r="M107" s="30" t="s">
        <v>290</v>
      </c>
    </row>
    <row r="108" spans="1:13" s="23" customFormat="1" ht="12.5" x14ac:dyDescent="0.25">
      <c r="A108" s="68"/>
      <c r="B108" s="107" t="s">
        <v>291</v>
      </c>
      <c r="C108" s="107"/>
      <c r="D108" s="107"/>
      <c r="E108" s="107"/>
      <c r="F108" s="107"/>
      <c r="G108" s="107"/>
      <c r="H108" s="76">
        <v>22</v>
      </c>
      <c r="I108" s="76">
        <v>26.2</v>
      </c>
      <c r="J108" s="76">
        <v>25.1</v>
      </c>
      <c r="K108" s="68"/>
      <c r="L108" s="24"/>
      <c r="M108" s="30" t="s">
        <v>291</v>
      </c>
    </row>
    <row r="109" spans="1:13" s="23" customFormat="1" ht="12.5" x14ac:dyDescent="0.25">
      <c r="A109" s="68"/>
      <c r="B109" s="107" t="s">
        <v>292</v>
      </c>
      <c r="C109" s="107"/>
      <c r="D109" s="107"/>
      <c r="E109" s="107"/>
      <c r="F109" s="107"/>
      <c r="G109" s="107"/>
      <c r="H109" s="76">
        <v>6</v>
      </c>
      <c r="I109" s="76">
        <v>8.9</v>
      </c>
      <c r="J109" s="76">
        <v>9.9</v>
      </c>
      <c r="K109" s="68"/>
      <c r="L109" s="24"/>
      <c r="M109" s="30" t="s">
        <v>292</v>
      </c>
    </row>
    <row r="110" spans="1:13" s="23" customFormat="1" ht="12.5" x14ac:dyDescent="0.25">
      <c r="A110" s="68"/>
      <c r="B110" s="107" t="s">
        <v>293</v>
      </c>
      <c r="C110" s="107"/>
      <c r="D110" s="107"/>
      <c r="E110" s="107"/>
      <c r="F110" s="107"/>
      <c r="G110" s="107"/>
      <c r="H110" s="76">
        <v>2.7</v>
      </c>
      <c r="I110" s="76">
        <v>4.2</v>
      </c>
      <c r="J110" s="76">
        <v>4.3</v>
      </c>
      <c r="K110" s="68"/>
      <c r="L110" s="24"/>
      <c r="M110" s="30" t="s">
        <v>293</v>
      </c>
    </row>
    <row r="111" spans="1:13" s="23" customFormat="1" ht="12.5" x14ac:dyDescent="0.25">
      <c r="A111" s="68"/>
      <c r="B111" s="107" t="s">
        <v>294</v>
      </c>
      <c r="C111" s="107"/>
      <c r="D111" s="107"/>
      <c r="E111" s="107"/>
      <c r="F111" s="107"/>
      <c r="G111" s="107"/>
      <c r="H111" s="76">
        <v>0.6</v>
      </c>
      <c r="I111" s="76">
        <v>1.2</v>
      </c>
      <c r="J111" s="76">
        <v>1.4</v>
      </c>
      <c r="K111" s="68"/>
      <c r="L111" s="24"/>
      <c r="M111" s="30" t="s">
        <v>294</v>
      </c>
    </row>
    <row r="112" spans="1:13" x14ac:dyDescent="0.3">
      <c r="A112" s="68"/>
      <c r="B112" s="107" t="s">
        <v>295</v>
      </c>
      <c r="C112" s="107"/>
      <c r="D112" s="107"/>
      <c r="E112" s="107"/>
      <c r="F112" s="107"/>
      <c r="G112" s="107"/>
      <c r="H112" s="76">
        <v>1.2</v>
      </c>
      <c r="I112" s="76">
        <v>1.8</v>
      </c>
      <c r="J112" s="76">
        <v>1.8</v>
      </c>
      <c r="K112" s="68"/>
      <c r="M112" s="33" t="s">
        <v>295</v>
      </c>
    </row>
    <row r="113" spans="1:13" x14ac:dyDescent="0.3">
      <c r="A113" s="68"/>
      <c r="B113" s="107" t="s">
        <v>296</v>
      </c>
      <c r="C113" s="107"/>
      <c r="D113" s="107"/>
      <c r="E113" s="107"/>
      <c r="F113" s="107"/>
      <c r="G113" s="107"/>
      <c r="H113" s="76">
        <v>1.2</v>
      </c>
      <c r="I113" s="76">
        <v>1.4</v>
      </c>
      <c r="J113" s="76">
        <v>1.9</v>
      </c>
      <c r="K113" s="68"/>
      <c r="M113" s="33" t="s">
        <v>296</v>
      </c>
    </row>
    <row r="114" spans="1:13" x14ac:dyDescent="0.3">
      <c r="A114" s="68"/>
      <c r="B114" s="85"/>
      <c r="C114" s="85"/>
      <c r="D114" s="85"/>
      <c r="E114" s="85"/>
      <c r="F114" s="85"/>
      <c r="G114" s="85"/>
      <c r="H114" s="86"/>
      <c r="I114" s="86"/>
      <c r="J114" s="86"/>
      <c r="K114" s="68"/>
    </row>
    <row r="115" spans="1:13" x14ac:dyDescent="0.3">
      <c r="A115" s="68"/>
      <c r="B115" s="107" t="s">
        <v>32</v>
      </c>
      <c r="C115" s="107"/>
      <c r="D115" s="107"/>
      <c r="E115" s="107"/>
      <c r="F115" s="107"/>
      <c r="G115" s="107"/>
      <c r="H115" s="74">
        <v>13583</v>
      </c>
      <c r="I115" s="74">
        <v>12921</v>
      </c>
      <c r="J115" s="74">
        <v>12972</v>
      </c>
      <c r="K115" s="68"/>
      <c r="M115" s="33" t="s">
        <v>32</v>
      </c>
    </row>
    <row r="116" spans="1:13" x14ac:dyDescent="0.3">
      <c r="A116" s="68"/>
      <c r="B116" s="107" t="s">
        <v>630</v>
      </c>
      <c r="C116" s="107"/>
      <c r="D116" s="107"/>
      <c r="E116" s="107"/>
      <c r="F116" s="107"/>
      <c r="G116" s="107"/>
      <c r="H116" s="74">
        <v>0</v>
      </c>
      <c r="I116" s="74">
        <v>0</v>
      </c>
      <c r="J116" s="74">
        <v>0</v>
      </c>
      <c r="K116" s="68"/>
      <c r="M116" s="33" t="s">
        <v>39</v>
      </c>
    </row>
    <row r="117" spans="1:13" x14ac:dyDescent="0.3">
      <c r="A117" s="68"/>
      <c r="B117" s="68"/>
      <c r="C117" s="68"/>
      <c r="D117" s="68"/>
      <c r="E117" s="68"/>
      <c r="F117" s="68"/>
      <c r="G117" s="68"/>
      <c r="H117" s="68"/>
      <c r="I117" s="68"/>
      <c r="J117" s="68"/>
      <c r="K117" s="68"/>
    </row>
    <row r="118" spans="1:13" hidden="1" x14ac:dyDescent="0.3">
      <c r="A118" s="68"/>
      <c r="B118" s="68"/>
      <c r="C118" s="68"/>
      <c r="D118" s="68"/>
      <c r="E118" s="68"/>
      <c r="F118" s="68"/>
      <c r="G118" s="68"/>
      <c r="H118" s="68"/>
      <c r="I118" s="68"/>
      <c r="J118" s="68"/>
      <c r="K118" s="68"/>
    </row>
    <row r="119" spans="1:13" hidden="1" x14ac:dyDescent="0.3">
      <c r="A119" s="68"/>
      <c r="B119" s="68"/>
      <c r="C119" s="68"/>
      <c r="D119" s="68"/>
      <c r="E119" s="68"/>
      <c r="F119" s="68"/>
      <c r="G119" s="68"/>
      <c r="H119" s="68"/>
      <c r="I119" s="68"/>
      <c r="J119" s="68"/>
      <c r="K119" s="68"/>
    </row>
    <row r="120" spans="1:13" hidden="1" x14ac:dyDescent="0.3">
      <c r="A120" s="68"/>
      <c r="B120" s="68"/>
      <c r="C120" s="68"/>
      <c r="D120" s="68"/>
      <c r="E120" s="68"/>
      <c r="F120" s="68"/>
      <c r="G120" s="68"/>
      <c r="H120" s="68"/>
      <c r="I120" s="68"/>
      <c r="J120" s="68"/>
      <c r="K120" s="68"/>
    </row>
    <row r="121" spans="1:13" hidden="1" x14ac:dyDescent="0.3">
      <c r="A121" s="68"/>
      <c r="B121" s="68"/>
      <c r="C121" s="68"/>
      <c r="D121" s="68"/>
      <c r="E121" s="68"/>
      <c r="F121" s="68"/>
      <c r="G121" s="68"/>
      <c r="H121" s="68"/>
      <c r="I121" s="68"/>
      <c r="J121" s="68"/>
      <c r="K121" s="68"/>
    </row>
    <row r="122" spans="1:13" hidden="1" x14ac:dyDescent="0.3">
      <c r="A122" s="68"/>
      <c r="B122" s="68"/>
      <c r="C122" s="68"/>
      <c r="D122" s="68"/>
      <c r="E122" s="68"/>
      <c r="F122" s="68"/>
      <c r="G122" s="68"/>
      <c r="H122" s="68"/>
      <c r="I122" s="68"/>
      <c r="J122" s="68"/>
      <c r="K122" s="68"/>
    </row>
    <row r="123" spans="1:13" hidden="1" x14ac:dyDescent="0.3">
      <c r="A123" s="68"/>
      <c r="B123" s="68"/>
      <c r="C123" s="68"/>
      <c r="D123" s="68"/>
      <c r="E123" s="68"/>
      <c r="F123" s="68"/>
      <c r="G123" s="68"/>
      <c r="H123" s="68"/>
      <c r="I123" s="68"/>
      <c r="J123" s="68"/>
      <c r="K123" s="68"/>
    </row>
    <row r="124" spans="1:13" hidden="1" x14ac:dyDescent="0.3">
      <c r="A124" s="68"/>
      <c r="B124" s="68"/>
      <c r="C124" s="68"/>
      <c r="D124" s="68"/>
      <c r="E124" s="68"/>
      <c r="F124" s="68"/>
      <c r="G124" s="68"/>
      <c r="H124" s="68"/>
      <c r="I124" s="68"/>
      <c r="J124" s="68"/>
      <c r="K124" s="68"/>
    </row>
    <row r="125" spans="1:13" hidden="1" x14ac:dyDescent="0.3">
      <c r="A125" s="68"/>
      <c r="B125" s="68"/>
      <c r="C125" s="68"/>
      <c r="D125" s="68"/>
      <c r="E125" s="68"/>
      <c r="F125" s="68"/>
      <c r="G125" s="68"/>
      <c r="H125" s="68"/>
      <c r="I125" s="68"/>
      <c r="J125" s="68"/>
      <c r="K125" s="68"/>
    </row>
    <row r="126" spans="1:13" hidden="1" x14ac:dyDescent="0.3">
      <c r="A126" s="68"/>
      <c r="B126" s="68"/>
      <c r="C126" s="68"/>
      <c r="D126" s="68"/>
      <c r="E126" s="68"/>
      <c r="F126" s="68"/>
      <c r="G126" s="68"/>
      <c r="H126" s="68"/>
      <c r="I126" s="68"/>
      <c r="J126" s="68"/>
      <c r="K126" s="68"/>
    </row>
    <row r="127" spans="1:13" hidden="1" x14ac:dyDescent="0.3">
      <c r="A127" s="68"/>
      <c r="B127" s="68"/>
      <c r="C127" s="68"/>
      <c r="D127" s="68"/>
      <c r="E127" s="68"/>
      <c r="F127" s="68"/>
      <c r="G127" s="68"/>
      <c r="H127" s="68"/>
      <c r="I127" s="68"/>
      <c r="J127" s="68"/>
      <c r="K127" s="68"/>
    </row>
    <row r="128" spans="1:13"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c r="A361" s="68"/>
      <c r="B361" s="68"/>
      <c r="C361" s="68"/>
      <c r="D361" s="68"/>
      <c r="E361" s="68"/>
      <c r="F361" s="68"/>
      <c r="G361" s="68"/>
      <c r="H361" s="68"/>
      <c r="I361" s="68"/>
      <c r="J361" s="68"/>
      <c r="K361" s="68"/>
    </row>
    <row r="362" spans="1:11" hidden="1" x14ac:dyDescent="0.3">
      <c r="A362" s="68"/>
      <c r="B362" s="68"/>
      <c r="C362" s="68"/>
      <c r="D362" s="68"/>
      <c r="E362" s="68"/>
      <c r="F362" s="68"/>
      <c r="G362" s="68"/>
      <c r="H362" s="68"/>
      <c r="I362" s="68"/>
      <c r="J362" s="68"/>
      <c r="K362" s="68"/>
    </row>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sheetData>
  <sheetProtection algorithmName="SHA-512" hashValue="DpccP/affH0XKTMBbYKBNgo62nDg5eRZ6HBVOY6ZkQfytREuizsxD7wjYexd9gM9c5Io3so1Htme3jacWBr7ww==" saltValue="cSsSb5le0K4PkUG/WrkV7g==" spinCount="100000" sheet="1" objects="1" scenarios="1"/>
  <mergeCells count="82">
    <mergeCell ref="B112:G112"/>
    <mergeCell ref="B113:G113"/>
    <mergeCell ref="B115:G115"/>
    <mergeCell ref="B116:G116"/>
    <mergeCell ref="H105:J105"/>
    <mergeCell ref="B107:G107"/>
    <mergeCell ref="B108:G108"/>
    <mergeCell ref="B109:G109"/>
    <mergeCell ref="B110:G110"/>
    <mergeCell ref="B111:G111"/>
    <mergeCell ref="B103:J103"/>
    <mergeCell ref="B85:G85"/>
    <mergeCell ref="B86:G86"/>
    <mergeCell ref="B89:J89"/>
    <mergeCell ref="H91:J91"/>
    <mergeCell ref="B93:G93"/>
    <mergeCell ref="B94:G94"/>
    <mergeCell ref="B95:G95"/>
    <mergeCell ref="B96:G96"/>
    <mergeCell ref="B97:G97"/>
    <mergeCell ref="B99:G99"/>
    <mergeCell ref="B100:G100"/>
    <mergeCell ref="B83:G83"/>
    <mergeCell ref="B68:G68"/>
    <mergeCell ref="B69:G69"/>
    <mergeCell ref="B72:J72"/>
    <mergeCell ref="H74:J74"/>
    <mergeCell ref="B76:G76"/>
    <mergeCell ref="B77:G77"/>
    <mergeCell ref="B78:G78"/>
    <mergeCell ref="B79:G79"/>
    <mergeCell ref="B80:G80"/>
    <mergeCell ref="B81:G81"/>
    <mergeCell ref="B82:G82"/>
    <mergeCell ref="B66:G66"/>
    <mergeCell ref="B51:G51"/>
    <mergeCell ref="B52:G52"/>
    <mergeCell ref="B55:J55"/>
    <mergeCell ref="H57:J57"/>
    <mergeCell ref="B59:G59"/>
    <mergeCell ref="B60:G60"/>
    <mergeCell ref="B61:G61"/>
    <mergeCell ref="B62:G62"/>
    <mergeCell ref="B63:G63"/>
    <mergeCell ref="B64:G64"/>
    <mergeCell ref="B65:G65"/>
    <mergeCell ref="B49:G49"/>
    <mergeCell ref="B34:G34"/>
    <mergeCell ref="B35:G35"/>
    <mergeCell ref="B38:J38"/>
    <mergeCell ref="H40:J40"/>
    <mergeCell ref="B42:G42"/>
    <mergeCell ref="B43:G43"/>
    <mergeCell ref="B44:G44"/>
    <mergeCell ref="B45:G45"/>
    <mergeCell ref="B46:G46"/>
    <mergeCell ref="B47:G47"/>
    <mergeCell ref="B48:G48"/>
    <mergeCell ref="B32:G32"/>
    <mergeCell ref="B16:G16"/>
    <mergeCell ref="B18:G18"/>
    <mergeCell ref="B19:G19"/>
    <mergeCell ref="B22:J22"/>
    <mergeCell ref="H24:J24"/>
    <mergeCell ref="B26:G26"/>
    <mergeCell ref="B27:G27"/>
    <mergeCell ref="B28:G28"/>
    <mergeCell ref="B29:G29"/>
    <mergeCell ref="B30:G30"/>
    <mergeCell ref="B31:G31"/>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726B-A4A1-472B-9EEA-5BCD1A395F4B}">
  <sheetPr codeName="Sheet22"/>
  <dimension ref="A1:O372"/>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631</v>
      </c>
      <c r="B1" s="108"/>
      <c r="C1" s="109" t="s">
        <v>359</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39" x14ac:dyDescent="0.3">
      <c r="A5" s="69"/>
      <c r="B5" s="110" t="s">
        <v>601</v>
      </c>
      <c r="C5" s="110"/>
      <c r="D5" s="110"/>
      <c r="E5" s="110"/>
      <c r="F5" s="110"/>
      <c r="G5" s="110"/>
      <c r="H5" s="110"/>
      <c r="I5" s="110"/>
      <c r="J5" s="110"/>
      <c r="K5" s="69"/>
      <c r="L5" s="27" t="s">
        <v>559</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304</v>
      </c>
      <c r="C9" s="107"/>
      <c r="D9" s="107"/>
      <c r="E9" s="107"/>
      <c r="F9" s="107"/>
      <c r="G9" s="107"/>
      <c r="H9" s="84">
        <v>17.100000000000001</v>
      </c>
      <c r="I9" s="84">
        <v>17.600000000000001</v>
      </c>
      <c r="J9" s="84">
        <v>17.7</v>
      </c>
      <c r="K9" s="68"/>
      <c r="L9" s="24"/>
      <c r="M9" s="30" t="s">
        <v>304</v>
      </c>
    </row>
    <row r="10" spans="1:13" s="23" customFormat="1" ht="12.5" x14ac:dyDescent="0.25">
      <c r="A10" s="68"/>
      <c r="B10" s="107" t="s">
        <v>305</v>
      </c>
      <c r="C10" s="107"/>
      <c r="D10" s="107"/>
      <c r="E10" s="107"/>
      <c r="F10" s="107"/>
      <c r="G10" s="107"/>
      <c r="H10" s="84">
        <v>4.2</v>
      </c>
      <c r="I10" s="84">
        <v>3.8</v>
      </c>
      <c r="J10" s="84">
        <v>3.9</v>
      </c>
      <c r="K10" s="68"/>
      <c r="L10" s="24"/>
      <c r="M10" s="30" t="s">
        <v>305</v>
      </c>
    </row>
    <row r="11" spans="1:13" s="23" customFormat="1" ht="12.5" x14ac:dyDescent="0.25">
      <c r="A11" s="68"/>
      <c r="B11" s="107" t="s">
        <v>306</v>
      </c>
      <c r="C11" s="107"/>
      <c r="D11" s="107"/>
      <c r="E11" s="107"/>
      <c r="F11" s="107"/>
      <c r="G11" s="107"/>
      <c r="H11" s="84">
        <v>53.5</v>
      </c>
      <c r="I11" s="84">
        <v>52.5</v>
      </c>
      <c r="J11" s="84">
        <v>52</v>
      </c>
      <c r="K11" s="68"/>
      <c r="L11" s="24"/>
      <c r="M11" s="30" t="s">
        <v>306</v>
      </c>
    </row>
    <row r="12" spans="1:13" s="26" customFormat="1" x14ac:dyDescent="0.25">
      <c r="A12" s="68"/>
      <c r="B12" s="107" t="s">
        <v>307</v>
      </c>
      <c r="C12" s="107"/>
      <c r="D12" s="107"/>
      <c r="E12" s="107"/>
      <c r="F12" s="107"/>
      <c r="G12" s="107"/>
      <c r="H12" s="84">
        <v>0.3</v>
      </c>
      <c r="I12" s="84">
        <v>0.3</v>
      </c>
      <c r="J12" s="84">
        <v>0.4</v>
      </c>
      <c r="K12" s="68"/>
      <c r="L12" s="27"/>
      <c r="M12" s="31" t="s">
        <v>307</v>
      </c>
    </row>
    <row r="13" spans="1:13" s="26" customFormat="1" x14ac:dyDescent="0.25">
      <c r="A13" s="68"/>
      <c r="B13" s="107" t="s">
        <v>308</v>
      </c>
      <c r="C13" s="107"/>
      <c r="D13" s="107"/>
      <c r="E13" s="107"/>
      <c r="F13" s="107"/>
      <c r="G13" s="107"/>
      <c r="H13" s="84">
        <v>5.2</v>
      </c>
      <c r="I13" s="84">
        <v>5.4</v>
      </c>
      <c r="J13" s="84">
        <v>5.5</v>
      </c>
      <c r="K13" s="68"/>
      <c r="L13" s="27"/>
      <c r="M13" s="31" t="s">
        <v>308</v>
      </c>
    </row>
    <row r="14" spans="1:13" s="26" customFormat="1" x14ac:dyDescent="0.25">
      <c r="A14" s="68"/>
      <c r="B14" s="107" t="s">
        <v>309</v>
      </c>
      <c r="C14" s="107"/>
      <c r="D14" s="107"/>
      <c r="E14" s="107"/>
      <c r="F14" s="107"/>
      <c r="G14" s="107"/>
      <c r="H14" s="84">
        <v>18</v>
      </c>
      <c r="I14" s="84">
        <v>18.7</v>
      </c>
      <c r="J14" s="84">
        <v>18.600000000000001</v>
      </c>
      <c r="K14" s="68"/>
      <c r="L14" s="27"/>
      <c r="M14" s="31" t="s">
        <v>309</v>
      </c>
    </row>
    <row r="15" spans="1:13" s="23" customFormat="1" ht="12.5" x14ac:dyDescent="0.25">
      <c r="A15" s="68"/>
      <c r="B15" s="107" t="s">
        <v>310</v>
      </c>
      <c r="C15" s="107"/>
      <c r="D15" s="107"/>
      <c r="E15" s="107"/>
      <c r="F15" s="107"/>
      <c r="G15" s="107"/>
      <c r="H15" s="84">
        <v>0.7</v>
      </c>
      <c r="I15" s="84">
        <v>0.8</v>
      </c>
      <c r="J15" s="84">
        <v>0.9</v>
      </c>
      <c r="K15" s="68"/>
      <c r="L15" s="24"/>
      <c r="M15" s="30" t="s">
        <v>310</v>
      </c>
    </row>
    <row r="16" spans="1:13" s="23" customFormat="1" ht="12.5" x14ac:dyDescent="0.25">
      <c r="A16" s="68"/>
      <c r="B16" s="107" t="s">
        <v>45</v>
      </c>
      <c r="C16" s="107"/>
      <c r="D16" s="107"/>
      <c r="E16" s="107"/>
      <c r="F16" s="107"/>
      <c r="G16" s="107"/>
      <c r="H16" s="84">
        <v>0.9</v>
      </c>
      <c r="I16" s="84">
        <v>0.8</v>
      </c>
      <c r="J16" s="84">
        <v>1</v>
      </c>
      <c r="K16" s="68"/>
      <c r="L16" s="24"/>
      <c r="M16" s="30" t="s">
        <v>45</v>
      </c>
    </row>
    <row r="17" spans="1:13" s="23" customFormat="1" ht="12.5" x14ac:dyDescent="0.25">
      <c r="A17" s="68"/>
      <c r="B17" s="85"/>
      <c r="C17" s="85"/>
      <c r="D17" s="85"/>
      <c r="E17" s="85"/>
      <c r="F17" s="85"/>
      <c r="G17" s="85"/>
      <c r="H17" s="86"/>
      <c r="I17" s="86"/>
      <c r="J17" s="86"/>
      <c r="K17" s="68"/>
      <c r="L17" s="24"/>
      <c r="M17" s="30"/>
    </row>
    <row r="18" spans="1:13" s="23" customFormat="1" ht="12.5" x14ac:dyDescent="0.25">
      <c r="A18" s="68"/>
      <c r="B18" s="107" t="s">
        <v>32</v>
      </c>
      <c r="C18" s="107"/>
      <c r="D18" s="107"/>
      <c r="E18" s="107"/>
      <c r="F18" s="107"/>
      <c r="G18" s="107"/>
      <c r="H18" s="74">
        <v>13573</v>
      </c>
      <c r="I18" s="74">
        <v>12960</v>
      </c>
      <c r="J18" s="74">
        <v>13074</v>
      </c>
      <c r="K18" s="68"/>
      <c r="L18" s="24"/>
      <c r="M18" s="30" t="s">
        <v>32</v>
      </c>
    </row>
    <row r="19" spans="1:13" s="23" customFormat="1" ht="12.5" x14ac:dyDescent="0.25">
      <c r="A19" s="68"/>
      <c r="B19" s="68"/>
      <c r="C19" s="68"/>
      <c r="D19" s="68"/>
      <c r="E19" s="68"/>
      <c r="F19" s="68"/>
      <c r="G19" s="68"/>
      <c r="H19" s="68"/>
      <c r="I19" s="68"/>
      <c r="J19" s="68"/>
      <c r="K19" s="68"/>
      <c r="L19" s="24"/>
      <c r="M19" s="30"/>
    </row>
    <row r="20" spans="1:13" s="23" customFormat="1" ht="12.5" x14ac:dyDescent="0.25">
      <c r="A20" s="68"/>
      <c r="B20" s="68"/>
      <c r="C20" s="68"/>
      <c r="D20" s="68"/>
      <c r="E20" s="68"/>
      <c r="F20" s="68"/>
      <c r="G20" s="68"/>
      <c r="H20" s="68"/>
      <c r="I20" s="68"/>
      <c r="J20" s="68"/>
      <c r="K20" s="68"/>
      <c r="L20" s="24"/>
      <c r="M20" s="30"/>
    </row>
    <row r="21" spans="1:13" s="26" customFormat="1" ht="26" x14ac:dyDescent="0.3">
      <c r="A21" s="69"/>
      <c r="B21" s="110" t="s">
        <v>602</v>
      </c>
      <c r="C21" s="110"/>
      <c r="D21" s="110"/>
      <c r="E21" s="110"/>
      <c r="F21" s="110"/>
      <c r="G21" s="110"/>
      <c r="H21" s="110"/>
      <c r="I21" s="110"/>
      <c r="J21" s="110"/>
      <c r="K21" s="69"/>
      <c r="L21" s="27" t="s">
        <v>560</v>
      </c>
      <c r="M21" s="31"/>
    </row>
    <row r="22" spans="1:13" s="23" customFormat="1" ht="12.5" x14ac:dyDescent="0.25">
      <c r="A22" s="68"/>
      <c r="B22" s="68"/>
      <c r="C22" s="68"/>
      <c r="D22" s="68"/>
      <c r="E22" s="68"/>
      <c r="F22" s="68"/>
      <c r="G22" s="68"/>
      <c r="H22" s="68"/>
      <c r="I22" s="68"/>
      <c r="J22" s="68"/>
      <c r="K22" s="68"/>
      <c r="L22" s="24"/>
      <c r="M22" s="30"/>
    </row>
    <row r="23" spans="1:13" s="58" customFormat="1" x14ac:dyDescent="0.3">
      <c r="A23" s="70"/>
      <c r="B23" s="70"/>
      <c r="C23" s="70"/>
      <c r="D23" s="70"/>
      <c r="E23" s="70"/>
      <c r="F23" s="70"/>
      <c r="G23" s="70"/>
      <c r="H23" s="111" t="s">
        <v>620</v>
      </c>
      <c r="I23" s="111"/>
      <c r="J23" s="111"/>
      <c r="K23" s="70"/>
    </row>
    <row r="24" spans="1:13" s="58" customFormat="1" x14ac:dyDescent="0.3">
      <c r="A24" s="70"/>
      <c r="B24" s="70"/>
      <c r="C24" s="70"/>
      <c r="D24" s="70"/>
      <c r="E24" s="70"/>
      <c r="F24" s="70"/>
      <c r="G24" s="70"/>
      <c r="H24" s="71" t="s">
        <v>613</v>
      </c>
      <c r="I24" s="71" t="s">
        <v>614</v>
      </c>
      <c r="J24" s="71" t="s">
        <v>615</v>
      </c>
      <c r="K24" s="70"/>
    </row>
    <row r="25" spans="1:13" s="23" customFormat="1" ht="12.5" x14ac:dyDescent="0.25">
      <c r="A25" s="68"/>
      <c r="B25" s="107" t="s">
        <v>109</v>
      </c>
      <c r="C25" s="107"/>
      <c r="D25" s="107"/>
      <c r="E25" s="107"/>
      <c r="F25" s="107"/>
      <c r="G25" s="107"/>
      <c r="H25" s="76">
        <v>15.9</v>
      </c>
      <c r="I25" s="76">
        <v>16.2</v>
      </c>
      <c r="J25" s="76">
        <v>15.2</v>
      </c>
      <c r="K25" s="68"/>
      <c r="L25" s="24"/>
      <c r="M25" s="30" t="s">
        <v>109</v>
      </c>
    </row>
    <row r="26" spans="1:13" s="23" customFormat="1" ht="12.5" x14ac:dyDescent="0.25">
      <c r="A26" s="68"/>
      <c r="B26" s="112" t="s">
        <v>110</v>
      </c>
      <c r="C26" s="113"/>
      <c r="D26" s="113"/>
      <c r="E26" s="113"/>
      <c r="F26" s="113"/>
      <c r="G26" s="114"/>
      <c r="H26" s="76">
        <v>84.1</v>
      </c>
      <c r="I26" s="76">
        <v>83.8</v>
      </c>
      <c r="J26" s="76">
        <v>84.8</v>
      </c>
      <c r="K26" s="68"/>
      <c r="L26" s="24"/>
      <c r="M26" s="30" t="s">
        <v>110</v>
      </c>
    </row>
    <row r="27" spans="1:13" s="23" customFormat="1" ht="12.5" x14ac:dyDescent="0.25">
      <c r="A27" s="68"/>
      <c r="B27" s="85"/>
      <c r="C27" s="85"/>
      <c r="D27" s="85"/>
      <c r="E27" s="85"/>
      <c r="F27" s="85"/>
      <c r="G27" s="85"/>
      <c r="H27" s="86"/>
      <c r="I27" s="86"/>
      <c r="J27" s="86"/>
      <c r="K27" s="68"/>
      <c r="L27" s="24"/>
      <c r="M27" s="30"/>
    </row>
    <row r="28" spans="1:13" s="23" customFormat="1" ht="12.5" x14ac:dyDescent="0.25">
      <c r="A28" s="68"/>
      <c r="B28" s="107" t="s">
        <v>32</v>
      </c>
      <c r="C28" s="107"/>
      <c r="D28" s="107"/>
      <c r="E28" s="107"/>
      <c r="F28" s="107"/>
      <c r="G28" s="107"/>
      <c r="H28" s="74">
        <v>14697</v>
      </c>
      <c r="I28" s="74">
        <v>14053</v>
      </c>
      <c r="J28" s="74">
        <v>14295</v>
      </c>
      <c r="K28" s="68"/>
      <c r="L28" s="24"/>
      <c r="M28" s="30" t="s">
        <v>32</v>
      </c>
    </row>
    <row r="29" spans="1:13" s="23" customFormat="1" ht="12.5" x14ac:dyDescent="0.25">
      <c r="A29" s="68"/>
      <c r="B29" s="68"/>
      <c r="C29" s="68"/>
      <c r="D29" s="68"/>
      <c r="E29" s="68"/>
      <c r="F29" s="68"/>
      <c r="G29" s="68"/>
      <c r="H29" s="68"/>
      <c r="I29" s="68"/>
      <c r="J29" s="68"/>
      <c r="K29" s="68"/>
      <c r="L29" s="24"/>
      <c r="M29" s="30"/>
    </row>
    <row r="30" spans="1:13" s="23" customFormat="1" ht="12.5" x14ac:dyDescent="0.25">
      <c r="A30" s="68"/>
      <c r="B30" s="68"/>
      <c r="C30" s="68"/>
      <c r="D30" s="68"/>
      <c r="E30" s="68"/>
      <c r="F30" s="68"/>
      <c r="G30" s="68"/>
      <c r="H30" s="68"/>
      <c r="I30" s="68"/>
      <c r="J30" s="68"/>
      <c r="K30" s="68"/>
      <c r="L30" s="24"/>
      <c r="M30" s="30"/>
    </row>
    <row r="31" spans="1:13" s="26" customFormat="1" ht="52" x14ac:dyDescent="0.3">
      <c r="A31" s="69"/>
      <c r="B31" s="110" t="s">
        <v>603</v>
      </c>
      <c r="C31" s="110"/>
      <c r="D31" s="110"/>
      <c r="E31" s="110"/>
      <c r="F31" s="110"/>
      <c r="G31" s="110"/>
      <c r="H31" s="110"/>
      <c r="I31" s="110"/>
      <c r="J31" s="110"/>
      <c r="K31" s="69"/>
      <c r="L31" s="27" t="s">
        <v>561</v>
      </c>
      <c r="M31" s="31"/>
    </row>
    <row r="32" spans="1:13" s="23" customFormat="1" ht="12.5" x14ac:dyDescent="0.25">
      <c r="A32" s="68"/>
      <c r="B32" s="68"/>
      <c r="C32" s="68"/>
      <c r="D32" s="68"/>
      <c r="E32" s="68"/>
      <c r="F32" s="68"/>
      <c r="G32" s="68"/>
      <c r="H32" s="68"/>
      <c r="I32" s="68"/>
      <c r="J32" s="68"/>
      <c r="K32" s="68"/>
      <c r="L32" s="24"/>
      <c r="M32" s="30"/>
    </row>
    <row r="33" spans="1:13" s="58" customFormat="1" x14ac:dyDescent="0.3">
      <c r="A33" s="70"/>
      <c r="B33" s="70"/>
      <c r="C33" s="70"/>
      <c r="D33" s="70"/>
      <c r="E33" s="70"/>
      <c r="F33" s="70"/>
      <c r="G33" s="70"/>
      <c r="H33" s="111" t="s">
        <v>620</v>
      </c>
      <c r="I33" s="111"/>
      <c r="J33" s="111"/>
      <c r="K33" s="70"/>
    </row>
    <row r="34" spans="1:13" s="58" customFormat="1" x14ac:dyDescent="0.3">
      <c r="A34" s="70"/>
      <c r="B34" s="70"/>
      <c r="C34" s="70"/>
      <c r="D34" s="70"/>
      <c r="E34" s="70"/>
      <c r="F34" s="70"/>
      <c r="G34" s="70"/>
      <c r="H34" s="71" t="s">
        <v>613</v>
      </c>
      <c r="I34" s="71" t="s">
        <v>614</v>
      </c>
      <c r="J34" s="71" t="s">
        <v>615</v>
      </c>
      <c r="K34" s="70"/>
    </row>
    <row r="35" spans="1:13" s="23" customFormat="1" ht="12.5" x14ac:dyDescent="0.25">
      <c r="A35" s="68"/>
      <c r="B35" s="107" t="s">
        <v>272</v>
      </c>
      <c r="C35" s="107"/>
      <c r="D35" s="107"/>
      <c r="E35" s="107"/>
      <c r="F35" s="107"/>
      <c r="G35" s="107"/>
      <c r="H35" s="76">
        <v>85.2</v>
      </c>
      <c r="I35" s="76">
        <v>84.9</v>
      </c>
      <c r="J35" s="76">
        <v>85.6</v>
      </c>
      <c r="K35" s="68"/>
      <c r="L35" s="24"/>
      <c r="M35" s="30" t="s">
        <v>272</v>
      </c>
    </row>
    <row r="36" spans="1:13" s="23" customFormat="1" ht="12.5" x14ac:dyDescent="0.25">
      <c r="A36" s="68"/>
      <c r="B36" s="107" t="s">
        <v>273</v>
      </c>
      <c r="C36" s="107"/>
      <c r="D36" s="107"/>
      <c r="E36" s="107"/>
      <c r="F36" s="107"/>
      <c r="G36" s="107"/>
      <c r="H36" s="76">
        <v>5.3</v>
      </c>
      <c r="I36" s="76">
        <v>5.6</v>
      </c>
      <c r="J36" s="76">
        <v>5</v>
      </c>
      <c r="K36" s="68"/>
      <c r="L36" s="24"/>
      <c r="M36" s="30" t="s">
        <v>273</v>
      </c>
    </row>
    <row r="37" spans="1:13" s="23" customFormat="1" ht="12.5" x14ac:dyDescent="0.25">
      <c r="A37" s="68"/>
      <c r="B37" s="107" t="s">
        <v>275</v>
      </c>
      <c r="C37" s="107"/>
      <c r="D37" s="107"/>
      <c r="E37" s="107"/>
      <c r="F37" s="107"/>
      <c r="G37" s="107"/>
      <c r="H37" s="76">
        <v>2.2999999999999998</v>
      </c>
      <c r="I37" s="76">
        <v>2.2999999999999998</v>
      </c>
      <c r="J37" s="76">
        <v>2</v>
      </c>
      <c r="K37" s="68"/>
      <c r="L37" s="24"/>
      <c r="M37" s="30" t="s">
        <v>275</v>
      </c>
    </row>
    <row r="38" spans="1:13" s="23" customFormat="1" ht="12.5" x14ac:dyDescent="0.25">
      <c r="A38" s="68"/>
      <c r="B38" s="107" t="s">
        <v>276</v>
      </c>
      <c r="C38" s="107"/>
      <c r="D38" s="107"/>
      <c r="E38" s="107"/>
      <c r="F38" s="107"/>
      <c r="G38" s="107"/>
      <c r="H38" s="76">
        <v>1.6</v>
      </c>
      <c r="I38" s="76">
        <v>1.5</v>
      </c>
      <c r="J38" s="76">
        <v>1.6</v>
      </c>
      <c r="K38" s="68"/>
      <c r="L38" s="24"/>
      <c r="M38" s="30" t="s">
        <v>276</v>
      </c>
    </row>
    <row r="39" spans="1:13" s="23" customFormat="1" ht="12.5" x14ac:dyDescent="0.25">
      <c r="A39" s="68"/>
      <c r="B39" s="107" t="s">
        <v>277</v>
      </c>
      <c r="C39" s="107"/>
      <c r="D39" s="107"/>
      <c r="E39" s="107"/>
      <c r="F39" s="107"/>
      <c r="G39" s="107"/>
      <c r="H39" s="76">
        <v>1</v>
      </c>
      <c r="I39" s="76">
        <v>1.1000000000000001</v>
      </c>
      <c r="J39" s="76">
        <v>1.1000000000000001</v>
      </c>
      <c r="K39" s="68"/>
      <c r="L39" s="24"/>
      <c r="M39" s="30" t="s">
        <v>277</v>
      </c>
    </row>
    <row r="40" spans="1:13" s="23" customFormat="1" ht="12.5" x14ac:dyDescent="0.25">
      <c r="A40" s="68"/>
      <c r="B40" s="107" t="s">
        <v>278</v>
      </c>
      <c r="C40" s="107"/>
      <c r="D40" s="107"/>
      <c r="E40" s="107"/>
      <c r="F40" s="107"/>
      <c r="G40" s="107"/>
      <c r="H40" s="76">
        <v>0.8</v>
      </c>
      <c r="I40" s="76">
        <v>0.9</v>
      </c>
      <c r="J40" s="76">
        <v>0.9</v>
      </c>
      <c r="K40" s="68"/>
      <c r="L40" s="24"/>
      <c r="M40" s="30" t="s">
        <v>278</v>
      </c>
    </row>
    <row r="41" spans="1:13" s="23" customFormat="1" ht="12.5" x14ac:dyDescent="0.25">
      <c r="A41" s="68"/>
      <c r="B41" s="107" t="s">
        <v>279</v>
      </c>
      <c r="C41" s="107"/>
      <c r="D41" s="107"/>
      <c r="E41" s="107"/>
      <c r="F41" s="107"/>
      <c r="G41" s="107"/>
      <c r="H41" s="76">
        <v>0.5</v>
      </c>
      <c r="I41" s="76">
        <v>0.5</v>
      </c>
      <c r="J41" s="76">
        <v>0.5</v>
      </c>
      <c r="K41" s="68"/>
      <c r="L41" s="24"/>
      <c r="M41" s="30" t="s">
        <v>279</v>
      </c>
    </row>
    <row r="42" spans="1:13" s="23" customFormat="1" ht="12.5" x14ac:dyDescent="0.25">
      <c r="A42" s="68"/>
      <c r="B42" s="107" t="s">
        <v>280</v>
      </c>
      <c r="C42" s="107"/>
      <c r="D42" s="107"/>
      <c r="E42" s="107"/>
      <c r="F42" s="107"/>
      <c r="G42" s="107"/>
      <c r="H42" s="76">
        <v>0.8</v>
      </c>
      <c r="I42" s="76">
        <v>0.8</v>
      </c>
      <c r="J42" s="76">
        <v>1.1000000000000001</v>
      </c>
      <c r="K42" s="68"/>
      <c r="L42" s="24"/>
      <c r="M42" s="30" t="s">
        <v>280</v>
      </c>
    </row>
    <row r="43" spans="1:13" s="23" customFormat="1" ht="12.5" x14ac:dyDescent="0.25">
      <c r="A43" s="68"/>
      <c r="B43" s="107" t="s">
        <v>263</v>
      </c>
      <c r="C43" s="107"/>
      <c r="D43" s="107"/>
      <c r="E43" s="107"/>
      <c r="F43" s="107"/>
      <c r="G43" s="107"/>
      <c r="H43" s="76">
        <v>0.2</v>
      </c>
      <c r="I43" s="76">
        <v>0.2</v>
      </c>
      <c r="J43" s="76">
        <v>0.1</v>
      </c>
      <c r="K43" s="68"/>
      <c r="L43" s="24"/>
      <c r="M43" s="30" t="s">
        <v>263</v>
      </c>
    </row>
    <row r="44" spans="1:13" s="23" customFormat="1" ht="12.5" x14ac:dyDescent="0.25">
      <c r="A44" s="68"/>
      <c r="B44" s="107" t="s">
        <v>264</v>
      </c>
      <c r="C44" s="107"/>
      <c r="D44" s="107"/>
      <c r="E44" s="107"/>
      <c r="F44" s="107"/>
      <c r="G44" s="107"/>
      <c r="H44" s="76">
        <v>0.1</v>
      </c>
      <c r="I44" s="76">
        <v>0.1</v>
      </c>
      <c r="J44" s="76">
        <v>0.1</v>
      </c>
      <c r="K44" s="68"/>
      <c r="L44" s="24"/>
      <c r="M44" s="30" t="s">
        <v>264</v>
      </c>
    </row>
    <row r="45" spans="1:13" s="23" customFormat="1" ht="12.5" x14ac:dyDescent="0.25">
      <c r="A45" s="68"/>
      <c r="B45" s="107" t="s">
        <v>274</v>
      </c>
      <c r="C45" s="107"/>
      <c r="D45" s="107"/>
      <c r="E45" s="107"/>
      <c r="F45" s="107"/>
      <c r="G45" s="107"/>
      <c r="H45" s="76">
        <v>2.2000000000000002</v>
      </c>
      <c r="I45" s="76">
        <v>2</v>
      </c>
      <c r="J45" s="76">
        <v>2</v>
      </c>
      <c r="K45" s="68"/>
      <c r="L45" s="24"/>
      <c r="M45" s="30" t="s">
        <v>274</v>
      </c>
    </row>
    <row r="46" spans="1:13" s="23" customFormat="1" ht="12.5" x14ac:dyDescent="0.25">
      <c r="A46" s="68"/>
      <c r="B46" s="85"/>
      <c r="C46" s="85"/>
      <c r="D46" s="85"/>
      <c r="E46" s="85"/>
      <c r="F46" s="85"/>
      <c r="G46" s="85"/>
      <c r="H46" s="86"/>
      <c r="I46" s="86"/>
      <c r="J46" s="86"/>
      <c r="K46" s="68"/>
      <c r="L46" s="24"/>
      <c r="M46" s="30"/>
    </row>
    <row r="47" spans="1:13" s="23" customFormat="1" ht="12.5" x14ac:dyDescent="0.25">
      <c r="A47" s="68"/>
      <c r="B47" s="107" t="s">
        <v>32</v>
      </c>
      <c r="C47" s="107"/>
      <c r="D47" s="107"/>
      <c r="E47" s="107"/>
      <c r="F47" s="107"/>
      <c r="G47" s="107"/>
      <c r="H47" s="74">
        <v>14508</v>
      </c>
      <c r="I47" s="74">
        <v>13860</v>
      </c>
      <c r="J47" s="74">
        <v>14156</v>
      </c>
      <c r="K47" s="68"/>
      <c r="L47" s="24"/>
      <c r="M47" s="30" t="s">
        <v>32</v>
      </c>
    </row>
    <row r="48" spans="1:13" s="23" customFormat="1" ht="12.5" x14ac:dyDescent="0.25">
      <c r="A48" s="68"/>
      <c r="B48" s="107" t="s">
        <v>632</v>
      </c>
      <c r="C48" s="107"/>
      <c r="D48" s="107"/>
      <c r="E48" s="107"/>
      <c r="F48" s="107"/>
      <c r="G48" s="107"/>
      <c r="H48" s="74">
        <v>9000</v>
      </c>
      <c r="I48" s="74">
        <v>8000</v>
      </c>
      <c r="J48" s="74">
        <v>10000</v>
      </c>
      <c r="K48" s="68"/>
      <c r="L48" s="24"/>
      <c r="M48" s="30" t="s">
        <v>311</v>
      </c>
    </row>
    <row r="49" spans="1:13" s="23" customFormat="1" ht="12.5" x14ac:dyDescent="0.25">
      <c r="A49" s="68"/>
      <c r="B49" s="68"/>
      <c r="C49" s="68"/>
      <c r="D49" s="68"/>
      <c r="E49" s="68"/>
      <c r="F49" s="68"/>
      <c r="G49" s="68"/>
      <c r="H49" s="68"/>
      <c r="I49" s="68"/>
      <c r="J49" s="68"/>
      <c r="K49" s="68"/>
      <c r="L49" s="24"/>
      <c r="M49" s="30"/>
    </row>
    <row r="50" spans="1:13" s="23" customFormat="1" ht="12.5" x14ac:dyDescent="0.25">
      <c r="A50" s="68"/>
      <c r="B50" s="68"/>
      <c r="C50" s="68"/>
      <c r="D50" s="68"/>
      <c r="E50" s="68"/>
      <c r="F50" s="68"/>
      <c r="G50" s="68"/>
      <c r="H50" s="68"/>
      <c r="I50" s="68"/>
      <c r="J50" s="68"/>
      <c r="K50" s="68"/>
      <c r="L50" s="24"/>
      <c r="M50" s="30"/>
    </row>
    <row r="51" spans="1:13" s="26" customFormat="1" ht="52" x14ac:dyDescent="0.3">
      <c r="A51" s="69"/>
      <c r="B51" s="110" t="s">
        <v>604</v>
      </c>
      <c r="C51" s="110"/>
      <c r="D51" s="110"/>
      <c r="E51" s="110"/>
      <c r="F51" s="110"/>
      <c r="G51" s="110"/>
      <c r="H51" s="110"/>
      <c r="I51" s="110"/>
      <c r="J51" s="110"/>
      <c r="K51" s="69"/>
      <c r="L51" s="27" t="s">
        <v>562</v>
      </c>
      <c r="M51" s="31"/>
    </row>
    <row r="52" spans="1:13" s="23" customFormat="1" ht="12.5" x14ac:dyDescent="0.25">
      <c r="A52" s="68"/>
      <c r="B52" s="68"/>
      <c r="C52" s="68"/>
      <c r="D52" s="68"/>
      <c r="E52" s="68"/>
      <c r="F52" s="68"/>
      <c r="G52" s="68"/>
      <c r="H52" s="68"/>
      <c r="I52" s="68"/>
      <c r="J52" s="68"/>
      <c r="K52" s="68"/>
      <c r="L52" s="24"/>
      <c r="M52" s="30"/>
    </row>
    <row r="53" spans="1:13" s="58" customFormat="1" x14ac:dyDescent="0.3">
      <c r="A53" s="70"/>
      <c r="B53" s="70"/>
      <c r="C53" s="70"/>
      <c r="D53" s="70"/>
      <c r="E53" s="70"/>
      <c r="F53" s="70"/>
      <c r="G53" s="70"/>
      <c r="H53" s="111" t="s">
        <v>620</v>
      </c>
      <c r="I53" s="111"/>
      <c r="J53" s="111"/>
      <c r="K53" s="70"/>
    </row>
    <row r="54" spans="1:13" s="58" customFormat="1" x14ac:dyDescent="0.3">
      <c r="A54" s="70"/>
      <c r="B54" s="70"/>
      <c r="C54" s="70"/>
      <c r="D54" s="70"/>
      <c r="E54" s="70"/>
      <c r="F54" s="70"/>
      <c r="G54" s="70"/>
      <c r="H54" s="71">
        <v>2022</v>
      </c>
      <c r="I54" s="71">
        <v>2023</v>
      </c>
      <c r="J54" s="71">
        <v>2024</v>
      </c>
      <c r="K54" s="70"/>
    </row>
    <row r="55" spans="1:13" s="23" customFormat="1" ht="12.5" x14ac:dyDescent="0.25">
      <c r="A55" s="68"/>
      <c r="B55" s="107" t="s">
        <v>633</v>
      </c>
      <c r="C55" s="107"/>
      <c r="D55" s="107"/>
      <c r="E55" s="107"/>
      <c r="F55" s="107"/>
      <c r="G55" s="107"/>
      <c r="H55" s="74">
        <v>3000</v>
      </c>
      <c r="I55" s="74">
        <v>3000</v>
      </c>
      <c r="J55" s="74">
        <v>3000</v>
      </c>
      <c r="K55" s="68"/>
      <c r="L55" s="24"/>
      <c r="M55" s="30" t="s">
        <v>312</v>
      </c>
    </row>
    <row r="56" spans="1:13" s="23" customFormat="1" ht="12.5" x14ac:dyDescent="0.25">
      <c r="A56" s="68"/>
      <c r="B56" s="107" t="s">
        <v>32</v>
      </c>
      <c r="C56" s="107"/>
      <c r="D56" s="107"/>
      <c r="E56" s="107"/>
      <c r="F56" s="107"/>
      <c r="G56" s="107"/>
      <c r="H56" s="74">
        <v>1586</v>
      </c>
      <c r="I56" s="74">
        <v>1562</v>
      </c>
      <c r="J56" s="74">
        <v>1473</v>
      </c>
      <c r="K56" s="68"/>
      <c r="L56" s="24"/>
      <c r="M56" s="30" t="s">
        <v>32</v>
      </c>
    </row>
    <row r="57" spans="1:13" s="23" customFormat="1" ht="12.5" x14ac:dyDescent="0.25">
      <c r="A57" s="68"/>
      <c r="B57" s="107" t="s">
        <v>634</v>
      </c>
      <c r="C57" s="107"/>
      <c r="D57" s="107"/>
      <c r="E57" s="107"/>
      <c r="F57" s="107"/>
      <c r="G57" s="107"/>
      <c r="H57" s="74">
        <v>12000</v>
      </c>
      <c r="I57" s="74">
        <v>14000</v>
      </c>
      <c r="J57" s="74">
        <v>15000</v>
      </c>
      <c r="K57" s="68"/>
      <c r="L57" s="24"/>
      <c r="M57" s="30" t="s">
        <v>313</v>
      </c>
    </row>
    <row r="58" spans="1:13" s="23" customFormat="1" ht="12.5" x14ac:dyDescent="0.25">
      <c r="A58" s="68"/>
      <c r="B58" s="107" t="s">
        <v>32</v>
      </c>
      <c r="C58" s="107"/>
      <c r="D58" s="107"/>
      <c r="E58" s="107"/>
      <c r="F58" s="107"/>
      <c r="G58" s="107"/>
      <c r="H58" s="74">
        <v>912</v>
      </c>
      <c r="I58" s="74">
        <v>836</v>
      </c>
      <c r="J58" s="74">
        <v>823</v>
      </c>
      <c r="K58" s="68"/>
      <c r="L58" s="24"/>
      <c r="M58" s="30" t="s">
        <v>32</v>
      </c>
    </row>
    <row r="59" spans="1:13" s="23" customFormat="1" ht="12.5" x14ac:dyDescent="0.25">
      <c r="A59" s="68"/>
      <c r="B59" s="107" t="s">
        <v>635</v>
      </c>
      <c r="C59" s="107"/>
      <c r="D59" s="107"/>
      <c r="E59" s="107"/>
      <c r="F59" s="107"/>
      <c r="G59" s="107"/>
      <c r="H59" s="74">
        <v>250000</v>
      </c>
      <c r="I59" s="74">
        <v>220000</v>
      </c>
      <c r="J59" s="74">
        <v>230000</v>
      </c>
      <c r="K59" s="68"/>
      <c r="L59" s="24"/>
      <c r="M59" s="30" t="s">
        <v>314</v>
      </c>
    </row>
    <row r="60" spans="1:13" s="23" customFormat="1" ht="12.5" x14ac:dyDescent="0.25">
      <c r="A60" s="68"/>
      <c r="B60" s="107" t="s">
        <v>32</v>
      </c>
      <c r="C60" s="107"/>
      <c r="D60" s="107"/>
      <c r="E60" s="107"/>
      <c r="F60" s="107"/>
      <c r="G60" s="107"/>
      <c r="H60" s="74">
        <v>345</v>
      </c>
      <c r="I60" s="74">
        <v>318</v>
      </c>
      <c r="J60" s="74">
        <v>307</v>
      </c>
      <c r="K60" s="68"/>
      <c r="L60" s="24"/>
      <c r="M60" s="30" t="s">
        <v>32</v>
      </c>
    </row>
    <row r="61" spans="1:13" s="23" customFormat="1" ht="12.5" x14ac:dyDescent="0.25">
      <c r="A61" s="68"/>
      <c r="B61" s="107" t="s">
        <v>636</v>
      </c>
      <c r="C61" s="107"/>
      <c r="D61" s="107"/>
      <c r="E61" s="107"/>
      <c r="F61" s="107"/>
      <c r="G61" s="107"/>
      <c r="H61" s="74">
        <v>4950</v>
      </c>
      <c r="I61" s="74">
        <v>7000</v>
      </c>
      <c r="J61" s="74">
        <v>5000</v>
      </c>
      <c r="K61" s="68"/>
      <c r="L61" s="24"/>
      <c r="M61" s="30" t="s">
        <v>315</v>
      </c>
    </row>
    <row r="62" spans="1:13" s="23" customFormat="1" ht="12.5" x14ac:dyDescent="0.25">
      <c r="A62" s="68"/>
      <c r="B62" s="107" t="s">
        <v>32</v>
      </c>
      <c r="C62" s="107"/>
      <c r="D62" s="107"/>
      <c r="E62" s="107"/>
      <c r="F62" s="107"/>
      <c r="G62" s="107"/>
      <c r="H62" s="74">
        <v>128</v>
      </c>
      <c r="I62" s="74">
        <v>137</v>
      </c>
      <c r="J62" s="74">
        <v>128</v>
      </c>
      <c r="K62" s="68"/>
      <c r="L62" s="24"/>
      <c r="M62" s="30" t="s">
        <v>32</v>
      </c>
    </row>
    <row r="63" spans="1:13" s="23" customFormat="1" ht="12.5" x14ac:dyDescent="0.25">
      <c r="A63" s="68"/>
      <c r="B63" s="107" t="s">
        <v>637</v>
      </c>
      <c r="C63" s="107"/>
      <c r="D63" s="107"/>
      <c r="E63" s="107"/>
      <c r="F63" s="107"/>
      <c r="G63" s="107"/>
      <c r="H63" s="74">
        <v>9000</v>
      </c>
      <c r="I63" s="74">
        <v>8000</v>
      </c>
      <c r="J63" s="74">
        <v>10000</v>
      </c>
      <c r="K63" s="68"/>
      <c r="L63" s="24"/>
      <c r="M63" s="30" t="s">
        <v>316</v>
      </c>
    </row>
    <row r="64" spans="1:13" s="23" customFormat="1" ht="12.5" x14ac:dyDescent="0.25">
      <c r="A64" s="68"/>
      <c r="B64" s="107" t="s">
        <v>32</v>
      </c>
      <c r="C64" s="107"/>
      <c r="D64" s="107"/>
      <c r="E64" s="107"/>
      <c r="F64" s="107"/>
      <c r="G64" s="107"/>
      <c r="H64" s="74">
        <v>2149</v>
      </c>
      <c r="I64" s="74">
        <v>2089</v>
      </c>
      <c r="J64" s="74">
        <v>2039</v>
      </c>
      <c r="K64" s="68"/>
      <c r="L64" s="24"/>
      <c r="M64" s="30" t="s">
        <v>32</v>
      </c>
    </row>
    <row r="65" spans="1:13" s="23" customFormat="1" ht="12.5"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5" hidden="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sheetData>
  <sheetProtection algorithmName="SHA-512" hashValue="QEw3rjGOaSRzLDgk/X4WBIw/OmZVmv2oIst8nIFbzXI6u6GHFMAdq5IUIT33exObD03AVWY30nsWKvyFMIVePg==" saltValue="vHlGIAhpEWcnqzKj6RkzAA==" spinCount="100000" sheet="1" objects="1" scenarios="1"/>
  <mergeCells count="46">
    <mergeCell ref="B61:G61"/>
    <mergeCell ref="B62:G62"/>
    <mergeCell ref="B63:G63"/>
    <mergeCell ref="B64:G64"/>
    <mergeCell ref="B55:G55"/>
    <mergeCell ref="B56:G56"/>
    <mergeCell ref="B57:G57"/>
    <mergeCell ref="B58:G58"/>
    <mergeCell ref="B59:G59"/>
    <mergeCell ref="B60:G60"/>
    <mergeCell ref="H53:J53"/>
    <mergeCell ref="B38:G38"/>
    <mergeCell ref="B39:G39"/>
    <mergeCell ref="B40:G40"/>
    <mergeCell ref="B41:G41"/>
    <mergeCell ref="B42:G42"/>
    <mergeCell ref="B43:G43"/>
    <mergeCell ref="B44:G44"/>
    <mergeCell ref="B45:G45"/>
    <mergeCell ref="B47:G47"/>
    <mergeCell ref="B48:G48"/>
    <mergeCell ref="B51:J51"/>
    <mergeCell ref="B37:G37"/>
    <mergeCell ref="B16:G16"/>
    <mergeCell ref="B18:G18"/>
    <mergeCell ref="B21:J21"/>
    <mergeCell ref="H23:J23"/>
    <mergeCell ref="B25:G25"/>
    <mergeCell ref="B26:G26"/>
    <mergeCell ref="B28:G28"/>
    <mergeCell ref="B31:J31"/>
    <mergeCell ref="H33:J33"/>
    <mergeCell ref="B35:G35"/>
    <mergeCell ref="B36:G36"/>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849E4-18C4-4A1F-8367-EFF857CEBE88}">
  <sheetPr codeName="Sheet23"/>
  <dimension ref="A1:O373"/>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638</v>
      </c>
      <c r="B1" s="108"/>
      <c r="C1" s="109" t="s">
        <v>490</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26" x14ac:dyDescent="0.3">
      <c r="A5" s="69"/>
      <c r="B5" s="110" t="s">
        <v>605</v>
      </c>
      <c r="C5" s="110"/>
      <c r="D5" s="110"/>
      <c r="E5" s="110"/>
      <c r="F5" s="110"/>
      <c r="G5" s="110"/>
      <c r="H5" s="110"/>
      <c r="I5" s="110"/>
      <c r="J5" s="110"/>
      <c r="K5" s="69"/>
      <c r="L5" s="27" t="s">
        <v>563</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109</v>
      </c>
      <c r="C9" s="107"/>
      <c r="D9" s="107"/>
      <c r="E9" s="107"/>
      <c r="F9" s="107"/>
      <c r="G9" s="107"/>
      <c r="H9" s="76" t="s">
        <v>621</v>
      </c>
      <c r="I9" s="76" t="s">
        <v>621</v>
      </c>
      <c r="J9" s="76">
        <v>13.6</v>
      </c>
      <c r="K9" s="68"/>
      <c r="L9" s="24"/>
      <c r="M9" s="30" t="s">
        <v>109</v>
      </c>
    </row>
    <row r="10" spans="1:13" s="23" customFormat="1" ht="12.5" x14ac:dyDescent="0.25">
      <c r="A10" s="68"/>
      <c r="B10" s="107" t="s">
        <v>110</v>
      </c>
      <c r="C10" s="107"/>
      <c r="D10" s="107"/>
      <c r="E10" s="107"/>
      <c r="F10" s="107"/>
      <c r="G10" s="107"/>
      <c r="H10" s="76" t="s">
        <v>621</v>
      </c>
      <c r="I10" s="76" t="s">
        <v>621</v>
      </c>
      <c r="J10" s="76">
        <v>83.4</v>
      </c>
      <c r="K10" s="68"/>
      <c r="L10" s="24"/>
      <c r="M10" s="30" t="s">
        <v>110</v>
      </c>
    </row>
    <row r="11" spans="1:13" s="23" customFormat="1" ht="12.5" x14ac:dyDescent="0.25">
      <c r="A11" s="68"/>
      <c r="B11" s="107" t="s">
        <v>492</v>
      </c>
      <c r="C11" s="107"/>
      <c r="D11" s="107"/>
      <c r="E11" s="107"/>
      <c r="F11" s="107"/>
      <c r="G11" s="107"/>
      <c r="H11" s="76" t="s">
        <v>621</v>
      </c>
      <c r="I11" s="76" t="s">
        <v>621</v>
      </c>
      <c r="J11" s="76">
        <v>3</v>
      </c>
      <c r="K11" s="68"/>
      <c r="L11" s="24"/>
      <c r="M11" s="30" t="s">
        <v>492</v>
      </c>
    </row>
    <row r="12" spans="1:13" s="23" customFormat="1" ht="12.5" x14ac:dyDescent="0.25">
      <c r="A12" s="68"/>
      <c r="B12" s="85"/>
      <c r="C12" s="85"/>
      <c r="D12" s="85"/>
      <c r="E12" s="85"/>
      <c r="F12" s="85"/>
      <c r="G12" s="85"/>
      <c r="H12" s="86"/>
      <c r="I12" s="86"/>
      <c r="J12" s="86"/>
      <c r="K12" s="68"/>
      <c r="L12" s="24"/>
      <c r="M12" s="30"/>
    </row>
    <row r="13" spans="1:13" s="26" customFormat="1" x14ac:dyDescent="0.25">
      <c r="A13" s="68"/>
      <c r="B13" s="107" t="s">
        <v>32</v>
      </c>
      <c r="C13" s="107"/>
      <c r="D13" s="107"/>
      <c r="E13" s="107"/>
      <c r="F13" s="107"/>
      <c r="G13" s="107"/>
      <c r="H13" s="74" t="s">
        <v>621</v>
      </c>
      <c r="I13" s="74" t="s">
        <v>621</v>
      </c>
      <c r="J13" s="74">
        <v>14544</v>
      </c>
      <c r="K13" s="68"/>
      <c r="L13" s="27"/>
      <c r="M13" s="31" t="s">
        <v>32</v>
      </c>
    </row>
    <row r="14" spans="1:13" s="26" customFormat="1" x14ac:dyDescent="0.25">
      <c r="A14" s="68"/>
      <c r="B14" s="68"/>
      <c r="C14" s="68"/>
      <c r="D14" s="68"/>
      <c r="E14" s="68"/>
      <c r="F14" s="68"/>
      <c r="G14" s="68"/>
      <c r="H14" s="68"/>
      <c r="I14" s="68"/>
      <c r="J14" s="68"/>
      <c r="K14" s="68"/>
      <c r="L14" s="27"/>
      <c r="M14" s="31"/>
    </row>
    <row r="15" spans="1:13" s="26" customFormat="1" x14ac:dyDescent="0.25">
      <c r="A15" s="68"/>
      <c r="B15" s="68"/>
      <c r="C15" s="68"/>
      <c r="D15" s="68"/>
      <c r="E15" s="68"/>
      <c r="F15" s="68"/>
      <c r="G15" s="68"/>
      <c r="H15" s="68"/>
      <c r="I15" s="68"/>
      <c r="J15" s="68"/>
      <c r="K15" s="68"/>
      <c r="L15" s="27"/>
      <c r="M15" s="31"/>
    </row>
    <row r="16" spans="1:13" s="26" customFormat="1" ht="52" x14ac:dyDescent="0.3">
      <c r="A16" s="69"/>
      <c r="B16" s="110" t="s">
        <v>606</v>
      </c>
      <c r="C16" s="110"/>
      <c r="D16" s="110"/>
      <c r="E16" s="110"/>
      <c r="F16" s="110"/>
      <c r="G16" s="110"/>
      <c r="H16" s="110"/>
      <c r="I16" s="110"/>
      <c r="J16" s="110"/>
      <c r="K16" s="69"/>
      <c r="L16" s="27" t="s">
        <v>564</v>
      </c>
      <c r="M16" s="31"/>
    </row>
    <row r="17" spans="1:13" s="23" customFormat="1" ht="12.5" x14ac:dyDescent="0.25">
      <c r="A17" s="68"/>
      <c r="B17" s="68"/>
      <c r="C17" s="68"/>
      <c r="D17" s="68"/>
      <c r="E17" s="68"/>
      <c r="F17" s="68"/>
      <c r="G17" s="68"/>
      <c r="H17" s="68"/>
      <c r="I17" s="68"/>
      <c r="J17" s="68"/>
      <c r="K17" s="68"/>
      <c r="L17" s="24"/>
      <c r="M17" s="30"/>
    </row>
    <row r="18" spans="1:13" s="58" customFormat="1" x14ac:dyDescent="0.3">
      <c r="A18" s="70"/>
      <c r="B18" s="70"/>
      <c r="C18" s="70"/>
      <c r="D18" s="70"/>
      <c r="E18" s="70"/>
      <c r="F18" s="70"/>
      <c r="G18" s="70"/>
      <c r="H18" s="111" t="s">
        <v>620</v>
      </c>
      <c r="I18" s="111"/>
      <c r="J18" s="111"/>
      <c r="K18" s="70"/>
    </row>
    <row r="19" spans="1:13" s="58" customFormat="1" x14ac:dyDescent="0.3">
      <c r="A19" s="70"/>
      <c r="B19" s="70"/>
      <c r="C19" s="70"/>
      <c r="D19" s="70"/>
      <c r="E19" s="70"/>
      <c r="F19" s="70"/>
      <c r="G19" s="70"/>
      <c r="H19" s="71" t="s">
        <v>613</v>
      </c>
      <c r="I19" s="71" t="s">
        <v>614</v>
      </c>
      <c r="J19" s="71" t="s">
        <v>615</v>
      </c>
      <c r="K19" s="70"/>
    </row>
    <row r="20" spans="1:13" s="23" customFormat="1" ht="12.5" x14ac:dyDescent="0.25">
      <c r="A20" s="68"/>
      <c r="B20" s="107" t="s">
        <v>493</v>
      </c>
      <c r="C20" s="107"/>
      <c r="D20" s="107"/>
      <c r="E20" s="107"/>
      <c r="F20" s="107"/>
      <c r="G20" s="107"/>
      <c r="H20" s="76" t="s">
        <v>621</v>
      </c>
      <c r="I20" s="76" t="s">
        <v>621</v>
      </c>
      <c r="J20" s="76">
        <v>59.4</v>
      </c>
      <c r="K20" s="68"/>
      <c r="L20" s="24"/>
      <c r="M20" s="30" t="s">
        <v>493</v>
      </c>
    </row>
    <row r="21" spans="1:13" s="23" customFormat="1" ht="12.5" x14ac:dyDescent="0.25">
      <c r="A21" s="68"/>
      <c r="B21" s="107" t="s">
        <v>494</v>
      </c>
      <c r="C21" s="107"/>
      <c r="D21" s="107"/>
      <c r="E21" s="107"/>
      <c r="F21" s="107"/>
      <c r="G21" s="107"/>
      <c r="H21" s="76" t="s">
        <v>621</v>
      </c>
      <c r="I21" s="76" t="s">
        <v>621</v>
      </c>
      <c r="J21" s="76">
        <v>16.100000000000001</v>
      </c>
      <c r="K21" s="68"/>
      <c r="L21" s="24"/>
      <c r="M21" s="30" t="s">
        <v>494</v>
      </c>
    </row>
    <row r="22" spans="1:13" s="23" customFormat="1" ht="12.5" x14ac:dyDescent="0.25">
      <c r="A22" s="68"/>
      <c r="B22" s="107" t="s">
        <v>495</v>
      </c>
      <c r="C22" s="107"/>
      <c r="D22" s="107"/>
      <c r="E22" s="107"/>
      <c r="F22" s="107"/>
      <c r="G22" s="107"/>
      <c r="H22" s="76" t="s">
        <v>621</v>
      </c>
      <c r="I22" s="76" t="s">
        <v>621</v>
      </c>
      <c r="J22" s="76">
        <v>2.6</v>
      </c>
      <c r="K22" s="68"/>
      <c r="L22" s="24"/>
      <c r="M22" s="30" t="s">
        <v>495</v>
      </c>
    </row>
    <row r="23" spans="1:13" s="23" customFormat="1" ht="12.5" x14ac:dyDescent="0.25">
      <c r="A23" s="68"/>
      <c r="B23" s="107" t="s">
        <v>496</v>
      </c>
      <c r="C23" s="107"/>
      <c r="D23" s="107"/>
      <c r="E23" s="107"/>
      <c r="F23" s="107"/>
      <c r="G23" s="107"/>
      <c r="H23" s="76" t="s">
        <v>621</v>
      </c>
      <c r="I23" s="76" t="s">
        <v>621</v>
      </c>
      <c r="J23" s="76">
        <v>5.5</v>
      </c>
      <c r="K23" s="68"/>
      <c r="L23" s="24"/>
      <c r="M23" s="30" t="s">
        <v>496</v>
      </c>
    </row>
    <row r="24" spans="1:13" s="23" customFormat="1" ht="12.5" x14ac:dyDescent="0.25">
      <c r="A24" s="68"/>
      <c r="B24" s="107" t="s">
        <v>497</v>
      </c>
      <c r="C24" s="107"/>
      <c r="D24" s="107"/>
      <c r="E24" s="107"/>
      <c r="F24" s="107"/>
      <c r="G24" s="107"/>
      <c r="H24" s="76" t="s">
        <v>621</v>
      </c>
      <c r="I24" s="76" t="s">
        <v>621</v>
      </c>
      <c r="J24" s="76">
        <v>2.4</v>
      </c>
      <c r="K24" s="68"/>
      <c r="L24" s="24"/>
      <c r="M24" s="30" t="s">
        <v>497</v>
      </c>
    </row>
    <row r="25" spans="1:13" s="23" customFormat="1" ht="12.5" x14ac:dyDescent="0.25">
      <c r="A25" s="68"/>
      <c r="B25" s="107" t="s">
        <v>498</v>
      </c>
      <c r="C25" s="107"/>
      <c r="D25" s="107"/>
      <c r="E25" s="107"/>
      <c r="F25" s="107"/>
      <c r="G25" s="107"/>
      <c r="H25" s="76" t="s">
        <v>621</v>
      </c>
      <c r="I25" s="76" t="s">
        <v>621</v>
      </c>
      <c r="J25" s="76">
        <v>15.8</v>
      </c>
      <c r="K25" s="68"/>
      <c r="L25" s="24"/>
      <c r="M25" s="30" t="s">
        <v>498</v>
      </c>
    </row>
    <row r="26" spans="1:13" s="23" customFormat="1" ht="12.5" x14ac:dyDescent="0.25">
      <c r="A26" s="68"/>
      <c r="B26" s="107" t="s">
        <v>499</v>
      </c>
      <c r="C26" s="107"/>
      <c r="D26" s="107"/>
      <c r="E26" s="107"/>
      <c r="F26" s="107"/>
      <c r="G26" s="107"/>
      <c r="H26" s="76" t="s">
        <v>621</v>
      </c>
      <c r="I26" s="76" t="s">
        <v>621</v>
      </c>
      <c r="J26" s="76">
        <v>3.4</v>
      </c>
      <c r="K26" s="68"/>
      <c r="L26" s="24"/>
      <c r="M26" s="30" t="s">
        <v>499</v>
      </c>
    </row>
    <row r="27" spans="1:13" s="23" customFormat="1" ht="12.5" x14ac:dyDescent="0.25">
      <c r="A27" s="68"/>
      <c r="B27" s="107" t="s">
        <v>45</v>
      </c>
      <c r="C27" s="107"/>
      <c r="D27" s="107"/>
      <c r="E27" s="107"/>
      <c r="F27" s="107"/>
      <c r="G27" s="107"/>
      <c r="H27" s="76" t="s">
        <v>621</v>
      </c>
      <c r="I27" s="76" t="s">
        <v>621</v>
      </c>
      <c r="J27" s="76">
        <v>6.9</v>
      </c>
      <c r="K27" s="68"/>
      <c r="L27" s="24"/>
      <c r="M27" s="30" t="s">
        <v>45</v>
      </c>
    </row>
    <row r="28" spans="1:13" s="23" customFormat="1" ht="12.5" x14ac:dyDescent="0.25">
      <c r="A28" s="68"/>
      <c r="B28" s="85"/>
      <c r="C28" s="85"/>
      <c r="D28" s="85"/>
      <c r="E28" s="85"/>
      <c r="F28" s="85"/>
      <c r="G28" s="85"/>
      <c r="H28" s="86"/>
      <c r="I28" s="86"/>
      <c r="J28" s="86"/>
      <c r="K28" s="68"/>
      <c r="L28" s="24"/>
      <c r="M28" s="30"/>
    </row>
    <row r="29" spans="1:13" s="23" customFormat="1" ht="12.5" x14ac:dyDescent="0.25">
      <c r="A29" s="68"/>
      <c r="B29" s="107" t="s">
        <v>32</v>
      </c>
      <c r="C29" s="107"/>
      <c r="D29" s="107"/>
      <c r="E29" s="107"/>
      <c r="F29" s="107"/>
      <c r="G29" s="107"/>
      <c r="H29" s="74" t="s">
        <v>621</v>
      </c>
      <c r="I29" s="74" t="s">
        <v>621</v>
      </c>
      <c r="J29" s="74">
        <v>2255</v>
      </c>
      <c r="K29" s="68"/>
      <c r="L29" s="24"/>
      <c r="M29" s="30" t="s">
        <v>32</v>
      </c>
    </row>
    <row r="30" spans="1:13" s="23" customFormat="1" ht="12.5" x14ac:dyDescent="0.25">
      <c r="A30" s="68"/>
      <c r="B30" s="68"/>
      <c r="C30" s="68"/>
      <c r="D30" s="68"/>
      <c r="E30" s="68"/>
      <c r="F30" s="68"/>
      <c r="G30" s="68"/>
      <c r="H30" s="68"/>
      <c r="I30" s="68"/>
      <c r="J30" s="68"/>
      <c r="K30" s="68"/>
      <c r="L30" s="24"/>
      <c r="M30" s="30"/>
    </row>
    <row r="31" spans="1:13" s="23" customFormat="1" ht="12.5" x14ac:dyDescent="0.25">
      <c r="A31" s="68"/>
      <c r="B31" s="68"/>
      <c r="C31" s="68"/>
      <c r="D31" s="68"/>
      <c r="E31" s="68"/>
      <c r="F31" s="68"/>
      <c r="G31" s="68"/>
      <c r="H31" s="68"/>
      <c r="I31" s="68"/>
      <c r="J31" s="68"/>
      <c r="K31" s="68"/>
      <c r="L31" s="24"/>
      <c r="M31" s="30"/>
    </row>
    <row r="32" spans="1:13" s="26" customFormat="1" ht="26" x14ac:dyDescent="0.3">
      <c r="A32" s="69"/>
      <c r="B32" s="110" t="s">
        <v>607</v>
      </c>
      <c r="C32" s="110"/>
      <c r="D32" s="110"/>
      <c r="E32" s="110"/>
      <c r="F32" s="110"/>
      <c r="G32" s="110"/>
      <c r="H32" s="110"/>
      <c r="I32" s="110"/>
      <c r="J32" s="110"/>
      <c r="K32" s="69"/>
      <c r="L32" s="27" t="s">
        <v>565</v>
      </c>
      <c r="M32" s="31"/>
    </row>
    <row r="33" spans="1:13" s="23" customFormat="1" ht="12.5" x14ac:dyDescent="0.25">
      <c r="A33" s="68"/>
      <c r="B33" s="68"/>
      <c r="C33" s="68"/>
      <c r="D33" s="68"/>
      <c r="E33" s="68"/>
      <c r="F33" s="68"/>
      <c r="G33" s="68"/>
      <c r="H33" s="68"/>
      <c r="I33" s="68"/>
      <c r="J33" s="68"/>
      <c r="K33" s="68"/>
      <c r="L33" s="24"/>
      <c r="M33" s="30"/>
    </row>
    <row r="34" spans="1:13" s="58" customFormat="1" x14ac:dyDescent="0.3">
      <c r="A34" s="70"/>
      <c r="B34" s="70"/>
      <c r="C34" s="70"/>
      <c r="D34" s="70"/>
      <c r="E34" s="70"/>
      <c r="F34" s="70"/>
      <c r="G34" s="70"/>
      <c r="H34" s="111" t="s">
        <v>620</v>
      </c>
      <c r="I34" s="111"/>
      <c r="J34" s="111"/>
      <c r="K34" s="70"/>
    </row>
    <row r="35" spans="1:13" s="58" customFormat="1" x14ac:dyDescent="0.3">
      <c r="A35" s="70"/>
      <c r="B35" s="70"/>
      <c r="C35" s="70"/>
      <c r="D35" s="70"/>
      <c r="E35" s="70"/>
      <c r="F35" s="70"/>
      <c r="G35" s="70"/>
      <c r="H35" s="71" t="s">
        <v>613</v>
      </c>
      <c r="I35" s="71" t="s">
        <v>614</v>
      </c>
      <c r="J35" s="71" t="s">
        <v>615</v>
      </c>
      <c r="K35" s="70"/>
    </row>
    <row r="36" spans="1:13" s="23" customFormat="1" ht="12.5" x14ac:dyDescent="0.25">
      <c r="A36" s="68"/>
      <c r="B36" s="107" t="s">
        <v>109</v>
      </c>
      <c r="C36" s="107"/>
      <c r="D36" s="107"/>
      <c r="E36" s="107"/>
      <c r="F36" s="107"/>
      <c r="G36" s="107"/>
      <c r="H36" s="76" t="s">
        <v>621</v>
      </c>
      <c r="I36" s="76" t="s">
        <v>621</v>
      </c>
      <c r="J36" s="76">
        <v>38.700000000000003</v>
      </c>
      <c r="K36" s="68"/>
      <c r="L36" s="24"/>
      <c r="M36" s="30" t="s">
        <v>109</v>
      </c>
    </row>
    <row r="37" spans="1:13" s="23" customFormat="1" ht="12.5" x14ac:dyDescent="0.25">
      <c r="A37" s="68"/>
      <c r="B37" s="107" t="s">
        <v>110</v>
      </c>
      <c r="C37" s="107"/>
      <c r="D37" s="107"/>
      <c r="E37" s="107"/>
      <c r="F37" s="107"/>
      <c r="G37" s="107"/>
      <c r="H37" s="76" t="s">
        <v>621</v>
      </c>
      <c r="I37" s="76" t="s">
        <v>621</v>
      </c>
      <c r="J37" s="76">
        <v>61.3</v>
      </c>
      <c r="K37" s="68"/>
      <c r="L37" s="24"/>
      <c r="M37" s="30" t="s">
        <v>110</v>
      </c>
    </row>
    <row r="38" spans="1:13" s="23" customFormat="1" ht="12.5" x14ac:dyDescent="0.25">
      <c r="A38" s="68"/>
      <c r="B38" s="85"/>
      <c r="C38" s="85"/>
      <c r="D38" s="85"/>
      <c r="E38" s="85"/>
      <c r="F38" s="85"/>
      <c r="G38" s="85"/>
      <c r="H38" s="86"/>
      <c r="I38" s="86"/>
      <c r="J38" s="86"/>
      <c r="K38" s="68"/>
      <c r="L38" s="24"/>
      <c r="M38" s="30"/>
    </row>
    <row r="39" spans="1:13" s="23" customFormat="1" ht="12.5" x14ac:dyDescent="0.25">
      <c r="A39" s="68"/>
      <c r="B39" s="107" t="s">
        <v>32</v>
      </c>
      <c r="C39" s="107"/>
      <c r="D39" s="107"/>
      <c r="E39" s="107"/>
      <c r="F39" s="107"/>
      <c r="G39" s="107"/>
      <c r="H39" s="74" t="s">
        <v>621</v>
      </c>
      <c r="I39" s="74" t="s">
        <v>621</v>
      </c>
      <c r="J39" s="74">
        <v>1717</v>
      </c>
      <c r="K39" s="68"/>
      <c r="L39" s="24"/>
      <c r="M39" s="30" t="s">
        <v>32</v>
      </c>
    </row>
    <row r="40" spans="1:13" s="23" customFormat="1" ht="12.5" x14ac:dyDescent="0.25">
      <c r="A40" s="68"/>
      <c r="B40" s="68"/>
      <c r="C40" s="68"/>
      <c r="D40" s="68"/>
      <c r="E40" s="68"/>
      <c r="F40" s="68"/>
      <c r="G40" s="68"/>
      <c r="H40" s="68"/>
      <c r="I40" s="68"/>
      <c r="J40" s="68"/>
      <c r="K40" s="68"/>
      <c r="L40" s="24"/>
      <c r="M40" s="30"/>
    </row>
    <row r="41" spans="1:13" s="23" customFormat="1" ht="12.5" x14ac:dyDescent="0.25">
      <c r="A41" s="68"/>
      <c r="B41" s="68"/>
      <c r="C41" s="68"/>
      <c r="D41" s="68"/>
      <c r="E41" s="68"/>
      <c r="F41" s="68"/>
      <c r="G41" s="68"/>
      <c r="H41" s="68"/>
      <c r="I41" s="68"/>
      <c r="J41" s="68"/>
      <c r="K41" s="68"/>
      <c r="L41" s="24"/>
      <c r="M41" s="30"/>
    </row>
    <row r="42" spans="1:13" s="26" customFormat="1" ht="26" x14ac:dyDescent="0.3">
      <c r="A42" s="69"/>
      <c r="B42" s="110" t="s">
        <v>608</v>
      </c>
      <c r="C42" s="110"/>
      <c r="D42" s="110"/>
      <c r="E42" s="110"/>
      <c r="F42" s="110"/>
      <c r="G42" s="110"/>
      <c r="H42" s="110"/>
      <c r="I42" s="110"/>
      <c r="J42" s="110"/>
      <c r="K42" s="69"/>
      <c r="L42" s="27" t="s">
        <v>566</v>
      </c>
      <c r="M42" s="31"/>
    </row>
    <row r="43" spans="1:13" s="23" customFormat="1" ht="12.5" x14ac:dyDescent="0.25">
      <c r="A43" s="68"/>
      <c r="B43" s="68"/>
      <c r="C43" s="68"/>
      <c r="D43" s="68"/>
      <c r="E43" s="68"/>
      <c r="F43" s="68"/>
      <c r="G43" s="68"/>
      <c r="H43" s="68"/>
      <c r="I43" s="68"/>
      <c r="J43" s="68"/>
      <c r="K43" s="68"/>
      <c r="L43" s="24"/>
      <c r="M43" s="30"/>
    </row>
    <row r="44" spans="1:13" s="58" customFormat="1" x14ac:dyDescent="0.3">
      <c r="A44" s="70"/>
      <c r="B44" s="70"/>
      <c r="C44" s="70"/>
      <c r="D44" s="70"/>
      <c r="E44" s="70"/>
      <c r="F44" s="70"/>
      <c r="G44" s="70"/>
      <c r="H44" s="111" t="s">
        <v>620</v>
      </c>
      <c r="I44" s="111"/>
      <c r="J44" s="111"/>
      <c r="K44" s="70"/>
    </row>
    <row r="45" spans="1:13" s="58" customFormat="1" x14ac:dyDescent="0.3">
      <c r="A45" s="70"/>
      <c r="B45" s="70"/>
      <c r="C45" s="70"/>
      <c r="D45" s="70"/>
      <c r="E45" s="70"/>
      <c r="F45" s="70"/>
      <c r="G45" s="70"/>
      <c r="H45" s="71" t="s">
        <v>613</v>
      </c>
      <c r="I45" s="71" t="s">
        <v>614</v>
      </c>
      <c r="J45" s="71" t="s">
        <v>615</v>
      </c>
      <c r="K45" s="70"/>
    </row>
    <row r="46" spans="1:13" s="23" customFormat="1" ht="12.5" x14ac:dyDescent="0.25">
      <c r="A46" s="68"/>
      <c r="B46" s="107" t="s">
        <v>109</v>
      </c>
      <c r="C46" s="107"/>
      <c r="D46" s="107"/>
      <c r="E46" s="107"/>
      <c r="F46" s="107"/>
      <c r="G46" s="107"/>
      <c r="H46" s="76" t="s">
        <v>621</v>
      </c>
      <c r="I46" s="76" t="s">
        <v>621</v>
      </c>
      <c r="J46" s="76">
        <v>28</v>
      </c>
      <c r="K46" s="68"/>
      <c r="L46" s="24"/>
      <c r="M46" s="30" t="s">
        <v>109</v>
      </c>
    </row>
    <row r="47" spans="1:13" s="23" customFormat="1" ht="12.5" x14ac:dyDescent="0.25">
      <c r="A47" s="68"/>
      <c r="B47" s="107" t="s">
        <v>110</v>
      </c>
      <c r="C47" s="107"/>
      <c r="D47" s="107"/>
      <c r="E47" s="107"/>
      <c r="F47" s="107"/>
      <c r="G47" s="107"/>
      <c r="H47" s="76" t="s">
        <v>621</v>
      </c>
      <c r="I47" s="76" t="s">
        <v>621</v>
      </c>
      <c r="J47" s="76">
        <v>44.5</v>
      </c>
      <c r="K47" s="68"/>
      <c r="L47" s="24"/>
      <c r="M47" s="30" t="s">
        <v>110</v>
      </c>
    </row>
    <row r="48" spans="1:13" s="23" customFormat="1" ht="12.5" x14ac:dyDescent="0.25">
      <c r="A48" s="68"/>
      <c r="B48" s="107" t="s">
        <v>176</v>
      </c>
      <c r="C48" s="107"/>
      <c r="D48" s="107"/>
      <c r="E48" s="107"/>
      <c r="F48" s="107"/>
      <c r="G48" s="107"/>
      <c r="H48" s="76" t="s">
        <v>621</v>
      </c>
      <c r="I48" s="76" t="s">
        <v>621</v>
      </c>
      <c r="J48" s="76">
        <v>27.5</v>
      </c>
      <c r="K48" s="68"/>
      <c r="L48" s="24"/>
      <c r="M48" s="30" t="s">
        <v>176</v>
      </c>
    </row>
    <row r="49" spans="1:13" s="23" customFormat="1" ht="12.5" x14ac:dyDescent="0.25">
      <c r="A49" s="68"/>
      <c r="B49" s="85"/>
      <c r="C49" s="85"/>
      <c r="D49" s="85"/>
      <c r="E49" s="85"/>
      <c r="F49" s="85"/>
      <c r="G49" s="85"/>
      <c r="H49" s="86"/>
      <c r="I49" s="86"/>
      <c r="J49" s="86"/>
      <c r="K49" s="68"/>
      <c r="L49" s="24"/>
      <c r="M49" s="30"/>
    </row>
    <row r="50" spans="1:13" s="23" customFormat="1" ht="12.5" x14ac:dyDescent="0.25">
      <c r="A50" s="68"/>
      <c r="B50" s="107" t="s">
        <v>32</v>
      </c>
      <c r="C50" s="107"/>
      <c r="D50" s="107"/>
      <c r="E50" s="107"/>
      <c r="F50" s="107"/>
      <c r="G50" s="107"/>
      <c r="H50" s="74" t="s">
        <v>621</v>
      </c>
      <c r="I50" s="74" t="s">
        <v>621</v>
      </c>
      <c r="J50" s="74">
        <v>2368</v>
      </c>
      <c r="K50" s="68"/>
      <c r="L50" s="24"/>
      <c r="M50" s="30" t="s">
        <v>32</v>
      </c>
    </row>
    <row r="51" spans="1:13" s="23" customFormat="1" ht="12.5"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5" hidden="1" x14ac:dyDescent="0.25">
      <c r="A80" s="68"/>
      <c r="B80" s="68"/>
      <c r="C80" s="68"/>
      <c r="D80" s="68"/>
      <c r="E80" s="68"/>
      <c r="F80" s="68"/>
      <c r="G80" s="68"/>
      <c r="H80" s="68"/>
      <c r="I80" s="68"/>
      <c r="J80" s="68"/>
      <c r="K80" s="68"/>
      <c r="L80" s="24"/>
      <c r="M80" s="30"/>
    </row>
    <row r="81" spans="1:13" s="23" customFormat="1" ht="12.5" hidden="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75" hidden="1" customHeight="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s="23" customFormat="1" ht="12.5" hidden="1" x14ac:dyDescent="0.25">
      <c r="A109" s="68"/>
      <c r="B109" s="68"/>
      <c r="C109" s="68"/>
      <c r="D109" s="68"/>
      <c r="E109" s="68"/>
      <c r="F109" s="68"/>
      <c r="G109" s="68"/>
      <c r="H109" s="68"/>
      <c r="I109" s="68"/>
      <c r="J109" s="68"/>
      <c r="K109" s="68"/>
      <c r="L109" s="24"/>
      <c r="M109" s="30"/>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sheetData>
  <sheetProtection algorithmName="SHA-512" hashValue="idHi89zqoD/lJ/dvxuQ1GB/BmqJyzdU+uP1ZmxMU/iweON/4bf69GiiZaZCXlvrFAsiKOP+qsyxuOsEpdAXsNA==" saltValue="pMAVongvJcUvZBn2PunBHw==" spinCount="100000" sheet="1" objects="1" scenarios="1"/>
  <mergeCells count="31">
    <mergeCell ref="B50:G50"/>
    <mergeCell ref="B39:G39"/>
    <mergeCell ref="B42:J42"/>
    <mergeCell ref="H44:J44"/>
    <mergeCell ref="B46:G46"/>
    <mergeCell ref="B47:G47"/>
    <mergeCell ref="B48:G48"/>
    <mergeCell ref="B37:G37"/>
    <mergeCell ref="B21:G21"/>
    <mergeCell ref="B22:G22"/>
    <mergeCell ref="B23:G23"/>
    <mergeCell ref="B24:G24"/>
    <mergeCell ref="B25:G25"/>
    <mergeCell ref="B26:G26"/>
    <mergeCell ref="B27:G27"/>
    <mergeCell ref="B29:G29"/>
    <mergeCell ref="B32:J32"/>
    <mergeCell ref="H34:J34"/>
    <mergeCell ref="B36:G36"/>
    <mergeCell ref="B20:G20"/>
    <mergeCell ref="A1:B2"/>
    <mergeCell ref="C1:I1"/>
    <mergeCell ref="C2:J2"/>
    <mergeCell ref="B5:J5"/>
    <mergeCell ref="H7:J7"/>
    <mergeCell ref="B9:G9"/>
    <mergeCell ref="B10:G10"/>
    <mergeCell ref="B11:G11"/>
    <mergeCell ref="B13:G13"/>
    <mergeCell ref="B16:J16"/>
    <mergeCell ref="H18:J18"/>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3E43-F7C9-43C5-8983-DABE397588FE}">
  <sheetPr codeName="Sheet24"/>
  <dimension ref="A1:O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639</v>
      </c>
      <c r="B1" s="108"/>
      <c r="C1" s="109" t="s">
        <v>360</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0" t="s">
        <v>609</v>
      </c>
      <c r="C5" s="110"/>
      <c r="D5" s="110"/>
      <c r="E5" s="110"/>
      <c r="F5" s="110"/>
      <c r="G5" s="110"/>
      <c r="H5" s="110"/>
      <c r="I5" s="110"/>
      <c r="J5" s="110"/>
      <c r="K5" s="69"/>
      <c r="L5" s="27" t="s">
        <v>567</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472</v>
      </c>
      <c r="C9" s="107"/>
      <c r="D9" s="107"/>
      <c r="E9" s="107"/>
      <c r="F9" s="107"/>
      <c r="G9" s="107"/>
      <c r="H9" s="76">
        <v>42</v>
      </c>
      <c r="I9" s="76">
        <v>41.8</v>
      </c>
      <c r="J9" s="76">
        <v>42.2</v>
      </c>
      <c r="K9" s="68"/>
      <c r="L9" s="24"/>
      <c r="M9" s="30" t="s">
        <v>472</v>
      </c>
    </row>
    <row r="10" spans="1:13" s="23" customFormat="1" ht="12.5" x14ac:dyDescent="0.25">
      <c r="A10" s="68"/>
      <c r="B10" s="107" t="s">
        <v>473</v>
      </c>
      <c r="C10" s="107"/>
      <c r="D10" s="107"/>
      <c r="E10" s="107"/>
      <c r="F10" s="107"/>
      <c r="G10" s="107"/>
      <c r="H10" s="76">
        <v>56.7</v>
      </c>
      <c r="I10" s="76">
        <v>56.8</v>
      </c>
      <c r="J10" s="76">
        <v>56.4</v>
      </c>
      <c r="K10" s="68"/>
      <c r="L10" s="24"/>
      <c r="M10" s="30" t="s">
        <v>473</v>
      </c>
    </row>
    <row r="11" spans="1:13" s="23" customFormat="1" ht="12.5" x14ac:dyDescent="0.25">
      <c r="A11" s="68"/>
      <c r="B11" s="107" t="s">
        <v>482</v>
      </c>
      <c r="C11" s="107"/>
      <c r="D11" s="107"/>
      <c r="E11" s="107"/>
      <c r="F11" s="107"/>
      <c r="G11" s="107"/>
      <c r="H11" s="76">
        <v>0.1</v>
      </c>
      <c r="I11" s="76">
        <v>0.2</v>
      </c>
      <c r="J11" s="76">
        <v>0.1</v>
      </c>
      <c r="K11" s="68"/>
      <c r="L11" s="24"/>
      <c r="M11" s="30" t="s">
        <v>482</v>
      </c>
    </row>
    <row r="12" spans="1:13" s="26" customFormat="1" x14ac:dyDescent="0.25">
      <c r="A12" s="68"/>
      <c r="B12" s="107" t="s">
        <v>483</v>
      </c>
      <c r="C12" s="107"/>
      <c r="D12" s="107"/>
      <c r="E12" s="107"/>
      <c r="F12" s="107"/>
      <c r="G12" s="107"/>
      <c r="H12" s="76">
        <v>0</v>
      </c>
      <c r="I12" s="76">
        <v>0.1</v>
      </c>
      <c r="J12" s="76">
        <v>0</v>
      </c>
      <c r="K12" s="68"/>
      <c r="L12" s="27"/>
      <c r="M12" s="31" t="s">
        <v>483</v>
      </c>
    </row>
    <row r="13" spans="1:13" s="26" customFormat="1" x14ac:dyDescent="0.25">
      <c r="A13" s="68"/>
      <c r="B13" s="107" t="s">
        <v>474</v>
      </c>
      <c r="C13" s="107"/>
      <c r="D13" s="107"/>
      <c r="E13" s="107"/>
      <c r="F13" s="107"/>
      <c r="G13" s="107"/>
      <c r="H13" s="76">
        <v>0.1</v>
      </c>
      <c r="I13" s="76">
        <v>0.1</v>
      </c>
      <c r="J13" s="76">
        <v>0.1</v>
      </c>
      <c r="K13" s="68"/>
      <c r="L13" s="27"/>
      <c r="M13" s="31" t="s">
        <v>474</v>
      </c>
    </row>
    <row r="14" spans="1:13" s="26" customFormat="1" x14ac:dyDescent="0.25">
      <c r="A14" s="68"/>
      <c r="B14" s="107" t="s">
        <v>484</v>
      </c>
      <c r="C14" s="107"/>
      <c r="D14" s="107"/>
      <c r="E14" s="107"/>
      <c r="F14" s="107"/>
      <c r="G14" s="107"/>
      <c r="H14" s="76">
        <v>0.4</v>
      </c>
      <c r="I14" s="76">
        <v>0.4</v>
      </c>
      <c r="J14" s="76">
        <v>0.4</v>
      </c>
      <c r="K14" s="68"/>
      <c r="L14" s="27"/>
      <c r="M14" s="31" t="s">
        <v>484</v>
      </c>
    </row>
    <row r="15" spans="1:13" s="23" customFormat="1" ht="12.5" x14ac:dyDescent="0.25">
      <c r="A15" s="68"/>
      <c r="B15" s="107" t="s">
        <v>485</v>
      </c>
      <c r="C15" s="107"/>
      <c r="D15" s="107"/>
      <c r="E15" s="107"/>
      <c r="F15" s="107"/>
      <c r="G15" s="107"/>
      <c r="H15" s="76">
        <v>0.6</v>
      </c>
      <c r="I15" s="76">
        <v>0.5</v>
      </c>
      <c r="J15" s="76">
        <v>0.7</v>
      </c>
      <c r="K15" s="68"/>
      <c r="L15" s="24"/>
      <c r="M15" s="30" t="s">
        <v>485</v>
      </c>
    </row>
    <row r="16" spans="1:13" s="23" customFormat="1" ht="12.5" x14ac:dyDescent="0.25">
      <c r="A16" s="68"/>
      <c r="B16" s="107" t="s">
        <v>475</v>
      </c>
      <c r="C16" s="107"/>
      <c r="D16" s="107"/>
      <c r="E16" s="107"/>
      <c r="F16" s="107"/>
      <c r="G16" s="107"/>
      <c r="H16" s="76">
        <v>0.1</v>
      </c>
      <c r="I16" s="76">
        <v>0.1</v>
      </c>
      <c r="J16" s="76">
        <v>0.1</v>
      </c>
      <c r="K16" s="68"/>
      <c r="L16" s="24"/>
      <c r="M16" s="30" t="s">
        <v>475</v>
      </c>
    </row>
    <row r="17" spans="1:13" s="23" customFormat="1" ht="12.5" x14ac:dyDescent="0.25">
      <c r="A17" s="68"/>
      <c r="B17" s="85"/>
      <c r="C17" s="85"/>
      <c r="D17" s="85"/>
      <c r="E17" s="85"/>
      <c r="F17" s="85"/>
      <c r="G17" s="85"/>
      <c r="H17" s="86"/>
      <c r="I17" s="86"/>
      <c r="J17" s="86"/>
      <c r="K17" s="68"/>
      <c r="L17" s="24"/>
      <c r="M17" s="30"/>
    </row>
    <row r="18" spans="1:13" s="23" customFormat="1" ht="12.5" x14ac:dyDescent="0.25">
      <c r="A18" s="68"/>
      <c r="B18" s="107" t="s">
        <v>32</v>
      </c>
      <c r="C18" s="107"/>
      <c r="D18" s="107"/>
      <c r="E18" s="107"/>
      <c r="F18" s="107"/>
      <c r="G18" s="107"/>
      <c r="H18" s="74">
        <v>14933</v>
      </c>
      <c r="I18" s="74">
        <v>14265</v>
      </c>
      <c r="J18" s="74">
        <v>14515</v>
      </c>
      <c r="K18" s="68"/>
      <c r="L18" s="24"/>
      <c r="M18" s="30" t="s">
        <v>32</v>
      </c>
    </row>
    <row r="19" spans="1:13" s="23" customFormat="1" ht="12.5" x14ac:dyDescent="0.25">
      <c r="A19" s="68"/>
      <c r="B19" s="68"/>
      <c r="C19" s="68"/>
      <c r="D19" s="68"/>
      <c r="E19" s="68"/>
      <c r="F19" s="68"/>
      <c r="G19" s="68"/>
      <c r="H19" s="68"/>
      <c r="I19" s="68"/>
      <c r="J19" s="68"/>
      <c r="K19" s="68"/>
      <c r="L19" s="24"/>
      <c r="M19" s="30"/>
    </row>
    <row r="20" spans="1:13" s="23" customFormat="1" ht="12.5" x14ac:dyDescent="0.25">
      <c r="A20" s="68"/>
      <c r="B20" s="68"/>
      <c r="C20" s="68"/>
      <c r="D20" s="68"/>
      <c r="E20" s="68"/>
      <c r="F20" s="68"/>
      <c r="G20" s="68"/>
      <c r="H20" s="68"/>
      <c r="I20" s="68"/>
      <c r="J20" s="68"/>
      <c r="K20" s="68"/>
      <c r="L20" s="24"/>
      <c r="M20" s="30"/>
    </row>
    <row r="21" spans="1:13" s="26" customFormat="1" x14ac:dyDescent="0.3">
      <c r="A21" s="69"/>
      <c r="B21" s="110" t="s">
        <v>610</v>
      </c>
      <c r="C21" s="110"/>
      <c r="D21" s="110"/>
      <c r="E21" s="110"/>
      <c r="F21" s="110"/>
      <c r="G21" s="110"/>
      <c r="H21" s="110"/>
      <c r="I21" s="110"/>
      <c r="J21" s="110"/>
      <c r="K21" s="69"/>
      <c r="L21" s="27" t="s">
        <v>568</v>
      </c>
      <c r="M21" s="31"/>
    </row>
    <row r="22" spans="1:13" s="23" customFormat="1" ht="12.5" x14ac:dyDescent="0.25">
      <c r="A22" s="68"/>
      <c r="B22" s="68"/>
      <c r="C22" s="68"/>
      <c r="D22" s="68"/>
      <c r="E22" s="68"/>
      <c r="F22" s="68"/>
      <c r="G22" s="68"/>
      <c r="H22" s="68"/>
      <c r="I22" s="68"/>
      <c r="J22" s="68"/>
      <c r="K22" s="68"/>
      <c r="L22" s="24"/>
      <c r="M22" s="30"/>
    </row>
    <row r="23" spans="1:13" s="58" customFormat="1" x14ac:dyDescent="0.3">
      <c r="A23" s="70"/>
      <c r="B23" s="70"/>
      <c r="C23" s="70"/>
      <c r="D23" s="70"/>
      <c r="E23" s="70"/>
      <c r="F23" s="70"/>
      <c r="G23" s="70"/>
      <c r="H23" s="111" t="s">
        <v>620</v>
      </c>
      <c r="I23" s="111"/>
      <c r="J23" s="111"/>
      <c r="K23" s="70"/>
    </row>
    <row r="24" spans="1:13" s="58" customFormat="1" x14ac:dyDescent="0.3">
      <c r="A24" s="70"/>
      <c r="B24" s="70"/>
      <c r="C24" s="70"/>
      <c r="D24" s="70"/>
      <c r="E24" s="70"/>
      <c r="F24" s="70"/>
      <c r="G24" s="70"/>
      <c r="H24" s="71" t="s">
        <v>613</v>
      </c>
      <c r="I24" s="71" t="s">
        <v>614</v>
      </c>
      <c r="J24" s="71" t="s">
        <v>615</v>
      </c>
      <c r="K24" s="70"/>
    </row>
    <row r="25" spans="1:13" s="23" customFormat="1" ht="12.5" x14ac:dyDescent="0.25">
      <c r="A25" s="68"/>
      <c r="B25" s="107" t="s">
        <v>465</v>
      </c>
      <c r="C25" s="107"/>
      <c r="D25" s="107"/>
      <c r="E25" s="107"/>
      <c r="F25" s="107"/>
      <c r="G25" s="107"/>
      <c r="H25" s="76">
        <v>0.8</v>
      </c>
      <c r="I25" s="76">
        <v>1</v>
      </c>
      <c r="J25" s="76">
        <v>1.1000000000000001</v>
      </c>
      <c r="K25" s="68"/>
      <c r="L25" s="24"/>
      <c r="M25" s="30" t="s">
        <v>465</v>
      </c>
    </row>
    <row r="26" spans="1:13" s="23" customFormat="1" ht="12.5" x14ac:dyDescent="0.25">
      <c r="A26" s="68"/>
      <c r="B26" s="107" t="s">
        <v>317</v>
      </c>
      <c r="C26" s="107"/>
      <c r="D26" s="107"/>
      <c r="E26" s="107"/>
      <c r="F26" s="107"/>
      <c r="G26" s="107"/>
      <c r="H26" s="76">
        <v>7.5</v>
      </c>
      <c r="I26" s="76">
        <v>7.9</v>
      </c>
      <c r="J26" s="76">
        <v>7.8</v>
      </c>
      <c r="K26" s="68"/>
      <c r="L26" s="24"/>
      <c r="M26" s="30" t="s">
        <v>317</v>
      </c>
    </row>
    <row r="27" spans="1:13" s="23" customFormat="1" ht="12.5" x14ac:dyDescent="0.25">
      <c r="A27" s="68"/>
      <c r="B27" s="107" t="s">
        <v>486</v>
      </c>
      <c r="C27" s="107"/>
      <c r="D27" s="107"/>
      <c r="E27" s="107"/>
      <c r="F27" s="107"/>
      <c r="G27" s="107"/>
      <c r="H27" s="76">
        <v>3.6</v>
      </c>
      <c r="I27" s="76">
        <v>3.7</v>
      </c>
      <c r="J27" s="76">
        <v>4</v>
      </c>
      <c r="K27" s="68"/>
      <c r="L27" s="24"/>
      <c r="M27" s="30" t="s">
        <v>486</v>
      </c>
    </row>
    <row r="28" spans="1:13" s="23" customFormat="1" ht="12.5" x14ac:dyDescent="0.25">
      <c r="A28" s="68"/>
      <c r="B28" s="107" t="s">
        <v>487</v>
      </c>
      <c r="C28" s="107"/>
      <c r="D28" s="107"/>
      <c r="E28" s="107"/>
      <c r="F28" s="107"/>
      <c r="G28" s="107"/>
      <c r="H28" s="76">
        <v>84.9</v>
      </c>
      <c r="I28" s="76">
        <v>84</v>
      </c>
      <c r="J28" s="76">
        <v>83.9</v>
      </c>
      <c r="K28" s="68"/>
      <c r="L28" s="24"/>
      <c r="M28" s="30" t="s">
        <v>487</v>
      </c>
    </row>
    <row r="29" spans="1:13" s="23" customFormat="1" ht="12.5" x14ac:dyDescent="0.25">
      <c r="A29" s="68"/>
      <c r="B29" s="107" t="s">
        <v>466</v>
      </c>
      <c r="C29" s="107"/>
      <c r="D29" s="107"/>
      <c r="E29" s="107"/>
      <c r="F29" s="107"/>
      <c r="G29" s="107"/>
      <c r="H29" s="76">
        <v>0.8</v>
      </c>
      <c r="I29" s="76">
        <v>0.8</v>
      </c>
      <c r="J29" s="76">
        <v>1</v>
      </c>
      <c r="K29" s="68"/>
      <c r="L29" s="24"/>
      <c r="M29" s="30" t="s">
        <v>466</v>
      </c>
    </row>
    <row r="30" spans="1:13" s="23" customFormat="1" ht="12.5" x14ac:dyDescent="0.25">
      <c r="A30" s="68"/>
      <c r="B30" s="107" t="s">
        <v>467</v>
      </c>
      <c r="C30" s="107"/>
      <c r="D30" s="107"/>
      <c r="E30" s="107"/>
      <c r="F30" s="107"/>
      <c r="G30" s="107"/>
      <c r="H30" s="76">
        <v>1.9</v>
      </c>
      <c r="I30" s="76">
        <v>2.2000000000000002</v>
      </c>
      <c r="J30" s="76">
        <v>1.9</v>
      </c>
      <c r="K30" s="68"/>
      <c r="L30" s="24"/>
      <c r="M30" s="30" t="s">
        <v>467</v>
      </c>
    </row>
    <row r="31" spans="1:13" s="23" customFormat="1" ht="12.5" x14ac:dyDescent="0.25">
      <c r="A31" s="68"/>
      <c r="B31" s="107" t="s">
        <v>488</v>
      </c>
      <c r="C31" s="107"/>
      <c r="D31" s="107"/>
      <c r="E31" s="107"/>
      <c r="F31" s="107"/>
      <c r="G31" s="107"/>
      <c r="H31" s="76">
        <v>0.5</v>
      </c>
      <c r="I31" s="76">
        <v>0.3</v>
      </c>
      <c r="J31" s="76">
        <v>0.3</v>
      </c>
      <c r="K31" s="68"/>
      <c r="L31" s="24"/>
      <c r="M31" s="30" t="s">
        <v>488</v>
      </c>
    </row>
    <row r="32" spans="1:13" s="23" customFormat="1" ht="12.5" x14ac:dyDescent="0.25">
      <c r="A32" s="68"/>
      <c r="B32" s="85"/>
      <c r="C32" s="85"/>
      <c r="D32" s="85"/>
      <c r="E32" s="85"/>
      <c r="F32" s="85"/>
      <c r="G32" s="85"/>
      <c r="H32" s="86"/>
      <c r="I32" s="86"/>
      <c r="J32" s="86"/>
      <c r="K32" s="68"/>
      <c r="L32" s="24"/>
      <c r="M32" s="30"/>
    </row>
    <row r="33" spans="1:13" s="23" customFormat="1" ht="12.5" x14ac:dyDescent="0.25">
      <c r="A33" s="68"/>
      <c r="B33" s="107" t="s">
        <v>32</v>
      </c>
      <c r="C33" s="107"/>
      <c r="D33" s="107"/>
      <c r="E33" s="107"/>
      <c r="F33" s="107"/>
      <c r="G33" s="107"/>
      <c r="H33" s="74">
        <v>14838</v>
      </c>
      <c r="I33" s="74">
        <v>14125</v>
      </c>
      <c r="J33" s="74">
        <v>14364</v>
      </c>
      <c r="K33" s="68"/>
      <c r="L33" s="24"/>
      <c r="M33" s="30" t="s">
        <v>32</v>
      </c>
    </row>
    <row r="34" spans="1:13" s="23" customFormat="1" ht="12.5" x14ac:dyDescent="0.25">
      <c r="A34" s="68"/>
      <c r="B34" s="68"/>
      <c r="C34" s="68"/>
      <c r="D34" s="68"/>
      <c r="E34" s="68"/>
      <c r="F34" s="68"/>
      <c r="G34" s="68"/>
      <c r="H34" s="68"/>
      <c r="I34" s="68"/>
      <c r="J34" s="68"/>
      <c r="K34" s="68"/>
      <c r="L34" s="24"/>
      <c r="M34" s="30"/>
    </row>
    <row r="35" spans="1:13" s="23" customFormat="1" ht="12.5" hidden="1" x14ac:dyDescent="0.25">
      <c r="A35" s="68"/>
      <c r="B35" s="68"/>
      <c r="C35" s="68"/>
      <c r="D35" s="68"/>
      <c r="E35" s="68"/>
      <c r="F35" s="68"/>
      <c r="G35" s="68"/>
      <c r="H35" s="68"/>
      <c r="I35" s="68"/>
      <c r="J35" s="68"/>
      <c r="K35" s="68"/>
      <c r="L35" s="24"/>
      <c r="M35" s="30"/>
    </row>
    <row r="36" spans="1:13" s="23" customFormat="1" ht="12.5" hidden="1" x14ac:dyDescent="0.25">
      <c r="A36" s="68"/>
      <c r="B36" s="68"/>
      <c r="C36" s="68"/>
      <c r="D36" s="68"/>
      <c r="E36" s="68"/>
      <c r="F36" s="68"/>
      <c r="G36" s="68"/>
      <c r="H36" s="68"/>
      <c r="I36" s="68"/>
      <c r="J36" s="68"/>
      <c r="K36" s="68"/>
      <c r="L36" s="24"/>
      <c r="M36" s="30"/>
    </row>
    <row r="37" spans="1:13" s="23" customFormat="1" ht="12.5" hidden="1" x14ac:dyDescent="0.25">
      <c r="A37" s="68"/>
      <c r="B37" s="68"/>
      <c r="C37" s="68"/>
      <c r="D37" s="68"/>
      <c r="E37" s="68"/>
      <c r="F37" s="68"/>
      <c r="G37" s="68"/>
      <c r="H37" s="68"/>
      <c r="I37" s="68"/>
      <c r="J37" s="68"/>
      <c r="K37" s="68"/>
      <c r="L37" s="24"/>
      <c r="M37" s="30"/>
    </row>
    <row r="38" spans="1:13" s="23" customFormat="1" ht="12.5" hidden="1" x14ac:dyDescent="0.25">
      <c r="A38" s="68"/>
      <c r="B38" s="68"/>
      <c r="C38" s="68"/>
      <c r="D38" s="68"/>
      <c r="E38" s="68"/>
      <c r="F38" s="68"/>
      <c r="G38" s="68"/>
      <c r="H38" s="68"/>
      <c r="I38" s="68"/>
      <c r="J38" s="68"/>
      <c r="K38" s="68"/>
      <c r="L38" s="24"/>
      <c r="M38" s="30"/>
    </row>
    <row r="39" spans="1:13" s="23" customFormat="1" ht="12.5" hidden="1" x14ac:dyDescent="0.25">
      <c r="A39" s="68"/>
      <c r="B39" s="68"/>
      <c r="C39" s="68"/>
      <c r="D39" s="68"/>
      <c r="E39" s="68"/>
      <c r="F39" s="68"/>
      <c r="G39" s="68"/>
      <c r="H39" s="68"/>
      <c r="I39" s="68"/>
      <c r="J39" s="68"/>
      <c r="K39" s="68"/>
      <c r="L39" s="24"/>
      <c r="M39" s="30"/>
    </row>
    <row r="40" spans="1:13" s="23" customFormat="1" ht="12.5" hidden="1" x14ac:dyDescent="0.25">
      <c r="A40" s="68"/>
      <c r="B40" s="68"/>
      <c r="C40" s="68"/>
      <c r="D40" s="68"/>
      <c r="E40" s="68"/>
      <c r="F40" s="68"/>
      <c r="G40" s="68"/>
      <c r="H40" s="68"/>
      <c r="I40" s="68"/>
      <c r="J40" s="68"/>
      <c r="K40" s="68"/>
      <c r="L40" s="24"/>
      <c r="M40" s="30"/>
    </row>
    <row r="41" spans="1:13" s="23" customFormat="1" ht="12.5" hidden="1" x14ac:dyDescent="0.25">
      <c r="A41" s="68"/>
      <c r="B41" s="68"/>
      <c r="C41" s="68"/>
      <c r="D41" s="68"/>
      <c r="E41" s="68"/>
      <c r="F41" s="68"/>
      <c r="G41" s="68"/>
      <c r="H41" s="68"/>
      <c r="I41" s="68"/>
      <c r="J41" s="68"/>
      <c r="K41" s="68"/>
      <c r="L41" s="24"/>
      <c r="M41" s="30"/>
    </row>
    <row r="42" spans="1:13" s="23" customFormat="1" ht="12.5" hidden="1" x14ac:dyDescent="0.25">
      <c r="A42" s="68"/>
      <c r="B42" s="68"/>
      <c r="C42" s="68"/>
      <c r="D42" s="68"/>
      <c r="E42" s="68"/>
      <c r="F42" s="68"/>
      <c r="G42" s="68"/>
      <c r="H42" s="68"/>
      <c r="I42" s="68"/>
      <c r="J42" s="68"/>
      <c r="K42" s="68"/>
      <c r="L42" s="24"/>
      <c r="M42" s="30"/>
    </row>
    <row r="43" spans="1:13" s="23" customFormat="1" ht="12.5" hidden="1" x14ac:dyDescent="0.25">
      <c r="A43" s="68"/>
      <c r="B43" s="68"/>
      <c r="C43" s="68"/>
      <c r="D43" s="68"/>
      <c r="E43" s="68"/>
      <c r="F43" s="68"/>
      <c r="G43" s="68"/>
      <c r="H43" s="68"/>
      <c r="I43" s="68"/>
      <c r="J43" s="68"/>
      <c r="K43" s="68"/>
      <c r="L43" s="24"/>
      <c r="M43" s="30"/>
    </row>
    <row r="44" spans="1:13" s="23" customFormat="1" ht="12.5" hidden="1" x14ac:dyDescent="0.25">
      <c r="A44" s="68"/>
      <c r="B44" s="68"/>
      <c r="C44" s="68"/>
      <c r="D44" s="68"/>
      <c r="E44" s="68"/>
      <c r="F44" s="68"/>
      <c r="G44" s="68"/>
      <c r="H44" s="68"/>
      <c r="I44" s="68"/>
      <c r="J44" s="68"/>
      <c r="K44" s="68"/>
      <c r="L44" s="24"/>
      <c r="M44" s="30"/>
    </row>
    <row r="45" spans="1:13" s="23" customFormat="1" ht="12.5" hidden="1" x14ac:dyDescent="0.25">
      <c r="A45" s="68"/>
      <c r="B45" s="68"/>
      <c r="C45" s="68"/>
      <c r="D45" s="68"/>
      <c r="E45" s="68"/>
      <c r="F45" s="68"/>
      <c r="G45" s="68"/>
      <c r="H45" s="68"/>
      <c r="I45" s="68"/>
      <c r="J45" s="68"/>
      <c r="K45" s="68"/>
      <c r="L45" s="24"/>
      <c r="M45" s="30"/>
    </row>
    <row r="46" spans="1:13" s="23" customFormat="1" ht="12.5" hidden="1" x14ac:dyDescent="0.25">
      <c r="A46" s="68"/>
      <c r="B46" s="68"/>
      <c r="C46" s="68"/>
      <c r="D46" s="68"/>
      <c r="E46" s="68"/>
      <c r="F46" s="68"/>
      <c r="G46" s="68"/>
      <c r="H46" s="68"/>
      <c r="I46" s="68"/>
      <c r="J46" s="68"/>
      <c r="K46" s="68"/>
      <c r="L46" s="24"/>
      <c r="M46" s="30"/>
    </row>
    <row r="47" spans="1:13" s="23" customFormat="1" ht="12.5" hidden="1" x14ac:dyDescent="0.25">
      <c r="A47" s="68"/>
      <c r="B47" s="68"/>
      <c r="C47" s="68"/>
      <c r="D47" s="68"/>
      <c r="E47" s="68"/>
      <c r="F47" s="68"/>
      <c r="G47" s="68"/>
      <c r="H47" s="68"/>
      <c r="I47" s="68"/>
      <c r="J47" s="68"/>
      <c r="K47" s="68"/>
      <c r="L47" s="24"/>
      <c r="M47" s="30"/>
    </row>
    <row r="48" spans="1:13" s="23" customFormat="1" ht="12.5" hidden="1" x14ac:dyDescent="0.25">
      <c r="A48" s="68"/>
      <c r="B48" s="68"/>
      <c r="C48" s="68"/>
      <c r="D48" s="68"/>
      <c r="E48" s="68"/>
      <c r="F48" s="68"/>
      <c r="G48" s="68"/>
      <c r="H48" s="68"/>
      <c r="I48" s="68"/>
      <c r="J48" s="68"/>
      <c r="K48" s="68"/>
      <c r="L48" s="24"/>
      <c r="M48" s="30"/>
    </row>
    <row r="49" spans="1:13" s="23" customFormat="1" ht="12.5" hidden="1" x14ac:dyDescent="0.25">
      <c r="A49" s="68"/>
      <c r="B49" s="68"/>
      <c r="C49" s="68"/>
      <c r="D49" s="68"/>
      <c r="E49" s="68"/>
      <c r="F49" s="68"/>
      <c r="G49" s="68"/>
      <c r="H49" s="68"/>
      <c r="I49" s="68"/>
      <c r="J49" s="68"/>
      <c r="K49" s="68"/>
      <c r="L49" s="24"/>
      <c r="M49" s="30"/>
    </row>
    <row r="50" spans="1:13" s="23" customFormat="1" ht="12.5" hidden="1" x14ac:dyDescent="0.25">
      <c r="A50" s="68"/>
      <c r="B50" s="68"/>
      <c r="C50" s="68"/>
      <c r="D50" s="68"/>
      <c r="E50" s="68"/>
      <c r="F50" s="68"/>
      <c r="G50" s="68"/>
      <c r="H50" s="68"/>
      <c r="I50" s="68"/>
      <c r="J50" s="68"/>
      <c r="K50" s="68"/>
      <c r="L50" s="24"/>
      <c r="M50" s="30"/>
    </row>
    <row r="51" spans="1:13" s="23" customFormat="1" ht="12.5" hidden="1"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75" hidden="1" customHeight="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5" hidden="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hidden="1" x14ac:dyDescent="0.3">
      <c r="A108" s="68"/>
      <c r="B108" s="68"/>
      <c r="C108" s="68"/>
      <c r="D108" s="68"/>
      <c r="E108" s="68"/>
      <c r="F108" s="68"/>
      <c r="G108" s="68"/>
      <c r="H108" s="68"/>
      <c r="I108" s="68"/>
      <c r="J108" s="68"/>
      <c r="K108" s="68"/>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sheetData>
  <sheetProtection algorithmName="SHA-512" hashValue="sDpWuOmCz2y6d8Q607KhaKJLQeqfuWmyOJfhCee5LPXNXy+BnryTss42vAdS3jrI8Ep2zTzsSXSQTB18Or8liw==" saltValue="uVer0Aq7L5vdSu3GPk4vwg==" spinCount="100000" sheet="1" objects="1" scenarios="1"/>
  <mergeCells count="24">
    <mergeCell ref="B33:G33"/>
    <mergeCell ref="B16:G16"/>
    <mergeCell ref="B18:G18"/>
    <mergeCell ref="B21:J21"/>
    <mergeCell ref="H23:J23"/>
    <mergeCell ref="B25:G25"/>
    <mergeCell ref="B26:G26"/>
    <mergeCell ref="B27:G27"/>
    <mergeCell ref="B28:G28"/>
    <mergeCell ref="B29:G29"/>
    <mergeCell ref="B30:G30"/>
    <mergeCell ref="B31:G31"/>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A1DB-D237-4027-AA1F-E564F341340F}">
  <sheetPr codeName="Sheet25"/>
  <dimension ref="A1:O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640</v>
      </c>
      <c r="B1" s="108"/>
      <c r="C1" s="109" t="s">
        <v>19</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26" x14ac:dyDescent="0.3">
      <c r="A5" s="69"/>
      <c r="B5" s="110" t="s">
        <v>611</v>
      </c>
      <c r="C5" s="110"/>
      <c r="D5" s="110"/>
      <c r="E5" s="110"/>
      <c r="F5" s="110"/>
      <c r="G5" s="110"/>
      <c r="H5" s="110"/>
      <c r="I5" s="110"/>
      <c r="J5" s="110"/>
      <c r="K5" s="69"/>
      <c r="L5" s="27" t="s">
        <v>569</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318</v>
      </c>
      <c r="C9" s="107"/>
      <c r="D9" s="107"/>
      <c r="E9" s="107"/>
      <c r="F9" s="107"/>
      <c r="G9" s="107"/>
      <c r="H9" s="76">
        <v>39.1</v>
      </c>
      <c r="I9" s="76">
        <v>39</v>
      </c>
      <c r="J9" s="76">
        <v>37.799999999999997</v>
      </c>
      <c r="K9" s="68"/>
      <c r="L9" s="24"/>
      <c r="M9" s="30" t="s">
        <v>318</v>
      </c>
    </row>
    <row r="10" spans="1:13" s="23" customFormat="1" ht="12.5" x14ac:dyDescent="0.25">
      <c r="A10" s="68"/>
      <c r="B10" s="107" t="s">
        <v>319</v>
      </c>
      <c r="C10" s="107"/>
      <c r="D10" s="107"/>
      <c r="E10" s="107"/>
      <c r="F10" s="107"/>
      <c r="G10" s="107"/>
      <c r="H10" s="76">
        <v>60.9</v>
      </c>
      <c r="I10" s="76">
        <v>61</v>
      </c>
      <c r="J10" s="76">
        <v>62.2</v>
      </c>
      <c r="K10" s="68"/>
      <c r="L10" s="24"/>
      <c r="M10" s="30" t="s">
        <v>319</v>
      </c>
    </row>
    <row r="11" spans="1:13" s="23" customFormat="1" ht="12.5" x14ac:dyDescent="0.25">
      <c r="A11" s="68"/>
      <c r="B11" s="85"/>
      <c r="C11" s="85"/>
      <c r="D11" s="85"/>
      <c r="E11" s="85"/>
      <c r="F11" s="85"/>
      <c r="G11" s="85"/>
      <c r="H11" s="86"/>
      <c r="I11" s="86"/>
      <c r="J11" s="86"/>
      <c r="K11" s="68"/>
      <c r="L11" s="24"/>
      <c r="M11" s="30"/>
    </row>
    <row r="12" spans="1:13" s="23" customFormat="1" ht="12.5" x14ac:dyDescent="0.25">
      <c r="A12" s="68"/>
      <c r="B12" s="107" t="s">
        <v>32</v>
      </c>
      <c r="C12" s="107"/>
      <c r="D12" s="107"/>
      <c r="E12" s="107"/>
      <c r="F12" s="107"/>
      <c r="G12" s="107"/>
      <c r="H12" s="74">
        <v>15794</v>
      </c>
      <c r="I12" s="74">
        <v>15202</v>
      </c>
      <c r="J12" s="74">
        <v>15556</v>
      </c>
      <c r="K12" s="68"/>
      <c r="L12" s="24"/>
      <c r="M12" s="30" t="s">
        <v>32</v>
      </c>
    </row>
    <row r="13" spans="1:13" s="26" customFormat="1" x14ac:dyDescent="0.25">
      <c r="A13" s="68"/>
      <c r="B13" s="68"/>
      <c r="C13" s="68"/>
      <c r="D13" s="68"/>
      <c r="E13" s="68"/>
      <c r="F13" s="68"/>
      <c r="G13" s="68"/>
      <c r="H13" s="68"/>
      <c r="I13" s="68"/>
      <c r="J13" s="68"/>
      <c r="K13" s="68"/>
      <c r="L13" s="27"/>
      <c r="M13" s="31"/>
    </row>
    <row r="14" spans="1:13" s="26" customFormat="1" x14ac:dyDescent="0.25">
      <c r="A14" s="68"/>
      <c r="B14" s="68"/>
      <c r="C14" s="68"/>
      <c r="D14" s="68"/>
      <c r="E14" s="68"/>
      <c r="F14" s="68"/>
      <c r="G14" s="68"/>
      <c r="H14" s="68"/>
      <c r="I14" s="68"/>
      <c r="J14" s="68"/>
      <c r="K14" s="68"/>
      <c r="L14" s="27"/>
      <c r="M14" s="31"/>
    </row>
    <row r="15" spans="1:13" s="26" customFormat="1" ht="26" x14ac:dyDescent="0.3">
      <c r="A15" s="69"/>
      <c r="B15" s="110" t="s">
        <v>612</v>
      </c>
      <c r="C15" s="110"/>
      <c r="D15" s="110"/>
      <c r="E15" s="110"/>
      <c r="F15" s="110"/>
      <c r="G15" s="110"/>
      <c r="H15" s="110"/>
      <c r="I15" s="110"/>
      <c r="J15" s="110"/>
      <c r="K15" s="69"/>
      <c r="L15" s="27" t="s">
        <v>570</v>
      </c>
      <c r="M15" s="31"/>
    </row>
    <row r="16" spans="1:13" s="23" customFormat="1" ht="12.5" x14ac:dyDescent="0.25">
      <c r="A16" s="68"/>
      <c r="B16" s="68"/>
      <c r="C16" s="68"/>
      <c r="D16" s="68"/>
      <c r="E16" s="68"/>
      <c r="F16" s="68"/>
      <c r="G16" s="68"/>
      <c r="H16" s="68"/>
      <c r="I16" s="68"/>
      <c r="J16" s="68"/>
      <c r="K16" s="68"/>
      <c r="L16" s="24"/>
      <c r="M16" s="30"/>
    </row>
    <row r="17" spans="1:13" s="58" customFormat="1" x14ac:dyDescent="0.3">
      <c r="A17" s="70"/>
      <c r="B17" s="70"/>
      <c r="C17" s="70"/>
      <c r="D17" s="70"/>
      <c r="E17" s="70"/>
      <c r="F17" s="70"/>
      <c r="G17" s="70"/>
      <c r="H17" s="111" t="s">
        <v>620</v>
      </c>
      <c r="I17" s="111"/>
      <c r="J17" s="111"/>
      <c r="K17" s="70"/>
    </row>
    <row r="18" spans="1:13" s="58" customFormat="1" x14ac:dyDescent="0.3">
      <c r="A18" s="70"/>
      <c r="B18" s="70"/>
      <c r="C18" s="70"/>
      <c r="D18" s="70"/>
      <c r="E18" s="70"/>
      <c r="F18" s="70"/>
      <c r="G18" s="70"/>
      <c r="H18" s="71" t="s">
        <v>613</v>
      </c>
      <c r="I18" s="71" t="s">
        <v>614</v>
      </c>
      <c r="J18" s="71" t="s">
        <v>615</v>
      </c>
      <c r="K18" s="70"/>
    </row>
    <row r="19" spans="1:13" s="23" customFormat="1" ht="12.5" x14ac:dyDescent="0.25">
      <c r="A19" s="68"/>
      <c r="B19" s="107" t="s">
        <v>320</v>
      </c>
      <c r="C19" s="107"/>
      <c r="D19" s="107"/>
      <c r="E19" s="107"/>
      <c r="F19" s="107"/>
      <c r="G19" s="107"/>
      <c r="H19" s="76">
        <v>27.4</v>
      </c>
      <c r="I19" s="76">
        <v>28.4</v>
      </c>
      <c r="J19" s="76">
        <v>26</v>
      </c>
      <c r="K19" s="68"/>
      <c r="L19" s="24"/>
      <c r="M19" s="30" t="s">
        <v>320</v>
      </c>
    </row>
    <row r="20" spans="1:13" s="23" customFormat="1" ht="12.5" x14ac:dyDescent="0.25">
      <c r="A20" s="68"/>
      <c r="B20" s="107" t="s">
        <v>321</v>
      </c>
      <c r="C20" s="107"/>
      <c r="D20" s="107"/>
      <c r="E20" s="107"/>
      <c r="F20" s="107"/>
      <c r="G20" s="107"/>
      <c r="H20" s="76">
        <v>33.700000000000003</v>
      </c>
      <c r="I20" s="76">
        <v>34.299999999999997</v>
      </c>
      <c r="J20" s="76">
        <v>35.799999999999997</v>
      </c>
      <c r="K20" s="68"/>
      <c r="L20" s="24"/>
      <c r="M20" s="30" t="s">
        <v>321</v>
      </c>
    </row>
    <row r="21" spans="1:13" s="23" customFormat="1" ht="12.5" x14ac:dyDescent="0.25">
      <c r="A21" s="68"/>
      <c r="B21" s="107" t="s">
        <v>322</v>
      </c>
      <c r="C21" s="107"/>
      <c r="D21" s="107"/>
      <c r="E21" s="107"/>
      <c r="F21" s="107"/>
      <c r="G21" s="107"/>
      <c r="H21" s="76">
        <v>26.1</v>
      </c>
      <c r="I21" s="76">
        <v>25.5</v>
      </c>
      <c r="J21" s="76">
        <v>26</v>
      </c>
      <c r="K21" s="68"/>
      <c r="L21" s="24"/>
      <c r="M21" s="30" t="s">
        <v>322</v>
      </c>
    </row>
    <row r="22" spans="1:13" s="23" customFormat="1" ht="12.5" x14ac:dyDescent="0.25">
      <c r="A22" s="68"/>
      <c r="B22" s="107" t="s">
        <v>323</v>
      </c>
      <c r="C22" s="107"/>
      <c r="D22" s="107"/>
      <c r="E22" s="107"/>
      <c r="F22" s="107"/>
      <c r="G22" s="107"/>
      <c r="H22" s="76">
        <v>12.7</v>
      </c>
      <c r="I22" s="76">
        <v>11.9</v>
      </c>
      <c r="J22" s="76">
        <v>12.3</v>
      </c>
      <c r="K22" s="68"/>
      <c r="L22" s="24"/>
      <c r="M22" s="30" t="s">
        <v>323</v>
      </c>
    </row>
    <row r="23" spans="1:13" s="23" customFormat="1" ht="12.5" x14ac:dyDescent="0.25">
      <c r="A23" s="68"/>
      <c r="B23" s="85"/>
      <c r="C23" s="85"/>
      <c r="D23" s="85"/>
      <c r="E23" s="85"/>
      <c r="F23" s="85"/>
      <c r="G23" s="85"/>
      <c r="H23" s="86"/>
      <c r="I23" s="86"/>
      <c r="J23" s="86"/>
      <c r="K23" s="68"/>
      <c r="L23" s="24"/>
      <c r="M23" s="30"/>
    </row>
    <row r="24" spans="1:13" s="23" customFormat="1" ht="12.5" x14ac:dyDescent="0.25">
      <c r="A24" s="68"/>
      <c r="B24" s="107" t="s">
        <v>32</v>
      </c>
      <c r="C24" s="107"/>
      <c r="D24" s="107"/>
      <c r="E24" s="107"/>
      <c r="F24" s="107"/>
      <c r="G24" s="107"/>
      <c r="H24" s="74">
        <v>15794</v>
      </c>
      <c r="I24" s="74">
        <v>15202</v>
      </c>
      <c r="J24" s="74">
        <v>15556</v>
      </c>
      <c r="K24" s="68"/>
      <c r="L24" s="24"/>
      <c r="M24" s="30" t="s">
        <v>32</v>
      </c>
    </row>
    <row r="25" spans="1:13" s="23" customFormat="1" ht="12.5" x14ac:dyDescent="0.25">
      <c r="A25" s="68"/>
      <c r="B25" s="68"/>
      <c r="C25" s="68"/>
      <c r="D25" s="68"/>
      <c r="E25" s="68"/>
      <c r="F25" s="68"/>
      <c r="G25" s="68"/>
      <c r="H25" s="68"/>
      <c r="I25" s="68"/>
      <c r="J25" s="68"/>
      <c r="K25" s="68"/>
      <c r="L25" s="24"/>
      <c r="M25" s="30"/>
    </row>
    <row r="26" spans="1:13" s="23" customFormat="1" ht="12.5" hidden="1" x14ac:dyDescent="0.25">
      <c r="A26" s="68"/>
      <c r="B26" s="68"/>
      <c r="C26" s="68"/>
      <c r="D26" s="68"/>
      <c r="E26" s="68"/>
      <c r="F26" s="68"/>
      <c r="G26" s="68"/>
      <c r="H26" s="68"/>
      <c r="I26" s="68"/>
      <c r="J26" s="68"/>
      <c r="K26" s="68"/>
      <c r="L26" s="24"/>
      <c r="M26" s="30"/>
    </row>
    <row r="27" spans="1:13" s="23" customFormat="1" ht="12.5" hidden="1" x14ac:dyDescent="0.25">
      <c r="A27" s="68"/>
      <c r="B27" s="68"/>
      <c r="C27" s="68"/>
      <c r="D27" s="68"/>
      <c r="E27" s="68"/>
      <c r="F27" s="68"/>
      <c r="G27" s="68"/>
      <c r="H27" s="68"/>
      <c r="I27" s="68"/>
      <c r="J27" s="68"/>
      <c r="K27" s="68"/>
      <c r="L27" s="24"/>
      <c r="M27" s="30"/>
    </row>
    <row r="28" spans="1:13" s="23" customFormat="1" ht="12.5" hidden="1" x14ac:dyDescent="0.25">
      <c r="A28" s="68"/>
      <c r="B28" s="68"/>
      <c r="C28" s="68"/>
      <c r="D28" s="68"/>
      <c r="E28" s="68"/>
      <c r="F28" s="68"/>
      <c r="G28" s="68"/>
      <c r="H28" s="68"/>
      <c r="I28" s="68"/>
      <c r="J28" s="68"/>
      <c r="K28" s="68"/>
      <c r="L28" s="24"/>
      <c r="M28" s="30"/>
    </row>
    <row r="29" spans="1:13" s="23" customFormat="1" ht="12.5" hidden="1" x14ac:dyDescent="0.25">
      <c r="A29" s="68"/>
      <c r="B29" s="68"/>
      <c r="C29" s="68"/>
      <c r="D29" s="68"/>
      <c r="E29" s="68"/>
      <c r="F29" s="68"/>
      <c r="G29" s="68"/>
      <c r="H29" s="68"/>
      <c r="I29" s="68"/>
      <c r="J29" s="68"/>
      <c r="K29" s="68"/>
      <c r="L29" s="24"/>
      <c r="M29" s="30"/>
    </row>
    <row r="30" spans="1:13" s="23" customFormat="1" ht="12.5" hidden="1" x14ac:dyDescent="0.25">
      <c r="A30" s="68"/>
      <c r="B30" s="68"/>
      <c r="C30" s="68"/>
      <c r="D30" s="68"/>
      <c r="E30" s="68"/>
      <c r="F30" s="68"/>
      <c r="G30" s="68"/>
      <c r="H30" s="68"/>
      <c r="I30" s="68"/>
      <c r="J30" s="68"/>
      <c r="K30" s="68"/>
      <c r="L30" s="24"/>
      <c r="M30" s="30"/>
    </row>
    <row r="31" spans="1:13" s="23" customFormat="1" ht="12.5" hidden="1" x14ac:dyDescent="0.25">
      <c r="A31" s="68"/>
      <c r="B31" s="68"/>
      <c r="C31" s="68"/>
      <c r="D31" s="68"/>
      <c r="E31" s="68"/>
      <c r="F31" s="68"/>
      <c r="G31" s="68"/>
      <c r="H31" s="68"/>
      <c r="I31" s="68"/>
      <c r="J31" s="68"/>
      <c r="K31" s="68"/>
      <c r="L31" s="24"/>
      <c r="M31" s="30"/>
    </row>
    <row r="32" spans="1:13" s="23" customFormat="1" ht="12.5" hidden="1" x14ac:dyDescent="0.25">
      <c r="A32" s="68"/>
      <c r="B32" s="68"/>
      <c r="C32" s="68"/>
      <c r="D32" s="68"/>
      <c r="E32" s="68"/>
      <c r="F32" s="68"/>
      <c r="G32" s="68"/>
      <c r="H32" s="68"/>
      <c r="I32" s="68"/>
      <c r="J32" s="68"/>
      <c r="K32" s="68"/>
      <c r="L32" s="24"/>
      <c r="M32" s="30"/>
    </row>
    <row r="33" spans="1:13" s="23" customFormat="1" ht="12.5" hidden="1" x14ac:dyDescent="0.25">
      <c r="A33" s="68"/>
      <c r="B33" s="68"/>
      <c r="C33" s="68"/>
      <c r="D33" s="68"/>
      <c r="E33" s="68"/>
      <c r="F33" s="68"/>
      <c r="G33" s="68"/>
      <c r="H33" s="68"/>
      <c r="I33" s="68"/>
      <c r="J33" s="68"/>
      <c r="K33" s="68"/>
      <c r="L33" s="24"/>
      <c r="M33" s="30"/>
    </row>
    <row r="34" spans="1:13" s="23" customFormat="1" ht="12.5" hidden="1" x14ac:dyDescent="0.25">
      <c r="A34" s="68"/>
      <c r="B34" s="68"/>
      <c r="C34" s="68"/>
      <c r="D34" s="68"/>
      <c r="E34" s="68"/>
      <c r="F34" s="68"/>
      <c r="G34" s="68"/>
      <c r="H34" s="68"/>
      <c r="I34" s="68"/>
      <c r="J34" s="68"/>
      <c r="K34" s="68"/>
      <c r="L34" s="24"/>
      <c r="M34" s="30"/>
    </row>
    <row r="35" spans="1:13" s="23" customFormat="1" ht="12.5" hidden="1" x14ac:dyDescent="0.25">
      <c r="A35" s="68"/>
      <c r="B35" s="68"/>
      <c r="C35" s="68"/>
      <c r="D35" s="68"/>
      <c r="E35" s="68"/>
      <c r="F35" s="68"/>
      <c r="G35" s="68"/>
      <c r="H35" s="68"/>
      <c r="I35" s="68"/>
      <c r="J35" s="68"/>
      <c r="K35" s="68"/>
      <c r="L35" s="24"/>
      <c r="M35" s="30"/>
    </row>
    <row r="36" spans="1:13" s="23" customFormat="1" ht="12.5" hidden="1" x14ac:dyDescent="0.25">
      <c r="A36" s="68"/>
      <c r="B36" s="68"/>
      <c r="C36" s="68"/>
      <c r="D36" s="68"/>
      <c r="E36" s="68"/>
      <c r="F36" s="68"/>
      <c r="G36" s="68"/>
      <c r="H36" s="68"/>
      <c r="I36" s="68"/>
      <c r="J36" s="68"/>
      <c r="K36" s="68"/>
      <c r="L36" s="24"/>
      <c r="M36" s="30"/>
    </row>
    <row r="37" spans="1:13" s="23" customFormat="1" ht="12.5" hidden="1" x14ac:dyDescent="0.25">
      <c r="A37" s="68"/>
      <c r="B37" s="68"/>
      <c r="C37" s="68"/>
      <c r="D37" s="68"/>
      <c r="E37" s="68"/>
      <c r="F37" s="68"/>
      <c r="G37" s="68"/>
      <c r="H37" s="68"/>
      <c r="I37" s="68"/>
      <c r="J37" s="68"/>
      <c r="K37" s="68"/>
      <c r="L37" s="24"/>
      <c r="M37" s="30"/>
    </row>
    <row r="38" spans="1:13" s="23" customFormat="1" ht="12.5" hidden="1" x14ac:dyDescent="0.25">
      <c r="A38" s="68"/>
      <c r="B38" s="68"/>
      <c r="C38" s="68"/>
      <c r="D38" s="68"/>
      <c r="E38" s="68"/>
      <c r="F38" s="68"/>
      <c r="G38" s="68"/>
      <c r="H38" s="68"/>
      <c r="I38" s="68"/>
      <c r="J38" s="68"/>
      <c r="K38" s="68"/>
      <c r="L38" s="24"/>
      <c r="M38" s="30"/>
    </row>
    <row r="39" spans="1:13" s="23" customFormat="1" ht="12.5" hidden="1" x14ac:dyDescent="0.25">
      <c r="A39" s="68"/>
      <c r="B39" s="68"/>
      <c r="C39" s="68"/>
      <c r="D39" s="68"/>
      <c r="E39" s="68"/>
      <c r="F39" s="68"/>
      <c r="G39" s="68"/>
      <c r="H39" s="68"/>
      <c r="I39" s="68"/>
      <c r="J39" s="68"/>
      <c r="K39" s="68"/>
      <c r="L39" s="24"/>
      <c r="M39" s="30"/>
    </row>
    <row r="40" spans="1:13" s="23" customFormat="1" ht="12.5" hidden="1" x14ac:dyDescent="0.25">
      <c r="A40" s="68"/>
      <c r="B40" s="68"/>
      <c r="C40" s="68"/>
      <c r="D40" s="68"/>
      <c r="E40" s="68"/>
      <c r="F40" s="68"/>
      <c r="G40" s="68"/>
      <c r="H40" s="68"/>
      <c r="I40" s="68"/>
      <c r="J40" s="68"/>
      <c r="K40" s="68"/>
      <c r="L40" s="24"/>
      <c r="M40" s="30"/>
    </row>
    <row r="41" spans="1:13" s="23" customFormat="1" ht="12.5" hidden="1" x14ac:dyDescent="0.25">
      <c r="A41" s="68"/>
      <c r="B41" s="68"/>
      <c r="C41" s="68"/>
      <c r="D41" s="68"/>
      <c r="E41" s="68"/>
      <c r="F41" s="68"/>
      <c r="G41" s="68"/>
      <c r="H41" s="68"/>
      <c r="I41" s="68"/>
      <c r="J41" s="68"/>
      <c r="K41" s="68"/>
      <c r="L41" s="24"/>
      <c r="M41" s="30"/>
    </row>
    <row r="42" spans="1:13" s="23" customFormat="1" ht="12.5" hidden="1" x14ac:dyDescent="0.25">
      <c r="A42" s="68"/>
      <c r="B42" s="68"/>
      <c r="C42" s="68"/>
      <c r="D42" s="68"/>
      <c r="E42" s="68"/>
      <c r="F42" s="68"/>
      <c r="G42" s="68"/>
      <c r="H42" s="68"/>
      <c r="I42" s="68"/>
      <c r="J42" s="68"/>
      <c r="K42" s="68"/>
      <c r="L42" s="24"/>
      <c r="M42" s="30"/>
    </row>
    <row r="43" spans="1:13" s="23" customFormat="1" ht="12.5" hidden="1" x14ac:dyDescent="0.25">
      <c r="A43" s="68"/>
      <c r="B43" s="68"/>
      <c r="C43" s="68"/>
      <c r="D43" s="68"/>
      <c r="E43" s="68"/>
      <c r="F43" s="68"/>
      <c r="G43" s="68"/>
      <c r="H43" s="68"/>
      <c r="I43" s="68"/>
      <c r="J43" s="68"/>
      <c r="K43" s="68"/>
      <c r="L43" s="24"/>
      <c r="M43" s="30"/>
    </row>
    <row r="44" spans="1:13" s="23" customFormat="1" ht="12.5" hidden="1" x14ac:dyDescent="0.25">
      <c r="A44" s="68"/>
      <c r="B44" s="68"/>
      <c r="C44" s="68"/>
      <c r="D44" s="68"/>
      <c r="E44" s="68"/>
      <c r="F44" s="68"/>
      <c r="G44" s="68"/>
      <c r="H44" s="68"/>
      <c r="I44" s="68"/>
      <c r="J44" s="68"/>
      <c r="K44" s="68"/>
      <c r="L44" s="24"/>
      <c r="M44" s="30"/>
    </row>
    <row r="45" spans="1:13" s="23" customFormat="1" ht="12.5" hidden="1" x14ac:dyDescent="0.25">
      <c r="A45" s="68"/>
      <c r="B45" s="68"/>
      <c r="C45" s="68"/>
      <c r="D45" s="68"/>
      <c r="E45" s="68"/>
      <c r="F45" s="68"/>
      <c r="G45" s="68"/>
      <c r="H45" s="68"/>
      <c r="I45" s="68"/>
      <c r="J45" s="68"/>
      <c r="K45" s="68"/>
      <c r="L45" s="24"/>
      <c r="M45" s="30"/>
    </row>
    <row r="46" spans="1:13" s="23" customFormat="1" ht="12.5" hidden="1" x14ac:dyDescent="0.25">
      <c r="A46" s="68"/>
      <c r="B46" s="68"/>
      <c r="C46" s="68"/>
      <c r="D46" s="68"/>
      <c r="E46" s="68"/>
      <c r="F46" s="68"/>
      <c r="G46" s="68"/>
      <c r="H46" s="68"/>
      <c r="I46" s="68"/>
      <c r="J46" s="68"/>
      <c r="K46" s="68"/>
      <c r="L46" s="24"/>
      <c r="M46" s="30"/>
    </row>
    <row r="47" spans="1:13" s="23" customFormat="1" ht="12.5" hidden="1" x14ac:dyDescent="0.25">
      <c r="A47" s="68"/>
      <c r="B47" s="68"/>
      <c r="C47" s="68"/>
      <c r="D47" s="68"/>
      <c r="E47" s="68"/>
      <c r="F47" s="68"/>
      <c r="G47" s="68"/>
      <c r="H47" s="68"/>
      <c r="I47" s="68"/>
      <c r="J47" s="68"/>
      <c r="K47" s="68"/>
      <c r="L47" s="24"/>
      <c r="M47" s="30"/>
    </row>
    <row r="48" spans="1:13" s="23" customFormat="1" ht="12.5" hidden="1" x14ac:dyDescent="0.25">
      <c r="A48" s="68"/>
      <c r="B48" s="68"/>
      <c r="C48" s="68"/>
      <c r="D48" s="68"/>
      <c r="E48" s="68"/>
      <c r="F48" s="68"/>
      <c r="G48" s="68"/>
      <c r="H48" s="68"/>
      <c r="I48" s="68"/>
      <c r="J48" s="68"/>
      <c r="K48" s="68"/>
      <c r="L48" s="24"/>
      <c r="M48" s="30"/>
    </row>
    <row r="49" spans="1:13" s="23" customFormat="1" ht="12.5" hidden="1" x14ac:dyDescent="0.25">
      <c r="A49" s="68"/>
      <c r="B49" s="68"/>
      <c r="C49" s="68"/>
      <c r="D49" s="68"/>
      <c r="E49" s="68"/>
      <c r="F49" s="68"/>
      <c r="G49" s="68"/>
      <c r="H49" s="68"/>
      <c r="I49" s="68"/>
      <c r="J49" s="68"/>
      <c r="K49" s="68"/>
      <c r="L49" s="24"/>
      <c r="M49" s="30"/>
    </row>
    <row r="50" spans="1:13" s="23" customFormat="1" ht="12.5" hidden="1" x14ac:dyDescent="0.25">
      <c r="A50" s="68"/>
      <c r="B50" s="68"/>
      <c r="C50" s="68"/>
      <c r="D50" s="68"/>
      <c r="E50" s="68"/>
      <c r="F50" s="68"/>
      <c r="G50" s="68"/>
      <c r="H50" s="68"/>
      <c r="I50" s="68"/>
      <c r="J50" s="68"/>
      <c r="K50" s="68"/>
      <c r="L50" s="24"/>
      <c r="M50" s="30"/>
    </row>
    <row r="51" spans="1:13" s="23" customFormat="1" ht="12.5" hidden="1"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75" hidden="1" customHeight="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5" hidden="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hidden="1" x14ac:dyDescent="0.3">
      <c r="A108" s="68"/>
      <c r="B108" s="68"/>
      <c r="C108" s="68"/>
      <c r="D108" s="68"/>
      <c r="E108" s="68"/>
      <c r="F108" s="68"/>
      <c r="G108" s="68"/>
      <c r="H108" s="68"/>
      <c r="I108" s="68"/>
      <c r="J108" s="68"/>
      <c r="K108" s="68"/>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sheetData>
  <sheetProtection algorithmName="SHA-512" hashValue="T0ciT+n8alUubBzmynlmEllD8vQud7UD55SZKMvJH5LRYeGMB0UlFNQ9V88oBDCNUmy7zcBPSyY9buL9gaiRxQ==" saltValue="lJ/qEgbDq/cWwQtIZoOaQQ==" spinCount="100000" sheet="1" objects="1" scenarios="1"/>
  <mergeCells count="15">
    <mergeCell ref="B21:G21"/>
    <mergeCell ref="B22:G22"/>
    <mergeCell ref="B24:G24"/>
    <mergeCell ref="B10:G10"/>
    <mergeCell ref="B12:G12"/>
    <mergeCell ref="B15:J15"/>
    <mergeCell ref="H17:J17"/>
    <mergeCell ref="B19:G19"/>
    <mergeCell ref="B20:G20"/>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4EDF-97F8-4F75-A730-D20776F4AA73}">
  <sheetPr codeName="Sheet04">
    <tabColor theme="4"/>
  </sheetPr>
  <dimension ref="A1:F201"/>
  <sheetViews>
    <sheetView workbookViewId="0"/>
  </sheetViews>
  <sheetFormatPr defaultRowHeight="13" x14ac:dyDescent="0.3"/>
  <cols>
    <col min="1" max="1" width="12.8984375" customWidth="1"/>
    <col min="2" max="2" width="16.296875" customWidth="1"/>
  </cols>
  <sheetData>
    <row r="1" spans="1:3" s="15" customFormat="1" x14ac:dyDescent="0.3">
      <c r="A1" s="15" t="s">
        <v>9</v>
      </c>
      <c r="B1" s="15" t="s">
        <v>10</v>
      </c>
    </row>
    <row r="2" spans="1:3" x14ac:dyDescent="0.3">
      <c r="A2" s="56" t="s">
        <v>367</v>
      </c>
      <c r="B2" s="56" t="s">
        <v>450</v>
      </c>
      <c r="C2" s="54"/>
    </row>
    <row r="3" spans="1:3" x14ac:dyDescent="0.3">
      <c r="A3" s="56" t="s">
        <v>368</v>
      </c>
      <c r="B3" s="56" t="s">
        <v>451</v>
      </c>
      <c r="C3" s="54"/>
    </row>
    <row r="4" spans="1:3" x14ac:dyDescent="0.3">
      <c r="A4" s="56" t="s">
        <v>369</v>
      </c>
      <c r="B4" s="56" t="s">
        <v>414</v>
      </c>
      <c r="C4" s="54"/>
    </row>
    <row r="5" spans="1:3" x14ac:dyDescent="0.3">
      <c r="A5" s="56" t="s">
        <v>370</v>
      </c>
      <c r="B5" s="56" t="s">
        <v>413</v>
      </c>
      <c r="C5" s="54"/>
    </row>
    <row r="6" spans="1:3" x14ac:dyDescent="0.3">
      <c r="A6" s="56" t="s">
        <v>371</v>
      </c>
      <c r="B6" s="56" t="s">
        <v>415</v>
      </c>
      <c r="C6" s="54"/>
    </row>
    <row r="7" spans="1:3" x14ac:dyDescent="0.3">
      <c r="A7" s="56" t="s">
        <v>372</v>
      </c>
      <c r="B7" s="56" t="s">
        <v>452</v>
      </c>
      <c r="C7" s="54"/>
    </row>
    <row r="8" spans="1:3" x14ac:dyDescent="0.3">
      <c r="A8" s="56" t="s">
        <v>373</v>
      </c>
      <c r="B8" s="56" t="s">
        <v>416</v>
      </c>
      <c r="C8" s="54"/>
    </row>
    <row r="9" spans="1:3" x14ac:dyDescent="0.3">
      <c r="A9" s="56" t="s">
        <v>374</v>
      </c>
      <c r="B9" s="56" t="s">
        <v>453</v>
      </c>
      <c r="C9" s="54"/>
    </row>
    <row r="10" spans="1:3" x14ac:dyDescent="0.3">
      <c r="A10" s="56" t="s">
        <v>375</v>
      </c>
      <c r="B10" s="56" t="s">
        <v>454</v>
      </c>
      <c r="C10" s="54"/>
    </row>
    <row r="11" spans="1:3" x14ac:dyDescent="0.3">
      <c r="A11" s="56" t="s">
        <v>376</v>
      </c>
      <c r="B11" s="56" t="s">
        <v>455</v>
      </c>
      <c r="C11" s="54"/>
    </row>
    <row r="12" spans="1:3" x14ac:dyDescent="0.3">
      <c r="A12" s="56" t="s">
        <v>377</v>
      </c>
      <c r="B12" s="56" t="s">
        <v>417</v>
      </c>
      <c r="C12" s="54"/>
    </row>
    <row r="13" spans="1:3" x14ac:dyDescent="0.3">
      <c r="A13" s="56" t="s">
        <v>378</v>
      </c>
      <c r="B13" s="56" t="s">
        <v>418</v>
      </c>
      <c r="C13" s="54"/>
    </row>
    <row r="14" spans="1:3" x14ac:dyDescent="0.3">
      <c r="A14" s="56" t="s">
        <v>379</v>
      </c>
      <c r="B14" s="56" t="s">
        <v>419</v>
      </c>
      <c r="C14" s="54"/>
    </row>
    <row r="15" spans="1:3" x14ac:dyDescent="0.3">
      <c r="A15" s="56" t="s">
        <v>411</v>
      </c>
      <c r="B15" s="56" t="s">
        <v>459</v>
      </c>
    </row>
    <row r="16" spans="1:3" x14ac:dyDescent="0.3">
      <c r="A16" s="56" t="s">
        <v>412</v>
      </c>
      <c r="B16" s="56" t="s">
        <v>415</v>
      </c>
    </row>
    <row r="17" spans="1:3" x14ac:dyDescent="0.3">
      <c r="A17" s="56" t="s">
        <v>380</v>
      </c>
      <c r="B17" s="56" t="s">
        <v>420</v>
      </c>
      <c r="C17" s="54"/>
    </row>
    <row r="18" spans="1:3" x14ac:dyDescent="0.3">
      <c r="A18" s="56" t="s">
        <v>381</v>
      </c>
      <c r="B18" s="56" t="s">
        <v>464</v>
      </c>
      <c r="C18" s="54"/>
    </row>
    <row r="19" spans="1:3" x14ac:dyDescent="0.3">
      <c r="A19" s="56" t="s">
        <v>382</v>
      </c>
      <c r="B19" s="56" t="s">
        <v>421</v>
      </c>
      <c r="C19" s="54"/>
    </row>
    <row r="20" spans="1:3" x14ac:dyDescent="0.3">
      <c r="A20" s="56" t="s">
        <v>383</v>
      </c>
      <c r="B20" s="56" t="s">
        <v>422</v>
      </c>
      <c r="C20" s="54"/>
    </row>
    <row r="21" spans="1:3" x14ac:dyDescent="0.3">
      <c r="A21" s="56" t="s">
        <v>384</v>
      </c>
      <c r="B21" s="56" t="s">
        <v>423</v>
      </c>
      <c r="C21" s="54"/>
    </row>
    <row r="22" spans="1:3" x14ac:dyDescent="0.3">
      <c r="A22" s="56" t="s">
        <v>385</v>
      </c>
      <c r="B22" s="56" t="s">
        <v>424</v>
      </c>
      <c r="C22" s="54"/>
    </row>
    <row r="23" spans="1:3" x14ac:dyDescent="0.3">
      <c r="A23" s="56" t="s">
        <v>386</v>
      </c>
      <c r="B23" s="56" t="s">
        <v>425</v>
      </c>
      <c r="C23" s="54"/>
    </row>
    <row r="24" spans="1:3" x14ac:dyDescent="0.3">
      <c r="A24" s="56" t="s">
        <v>387</v>
      </c>
      <c r="B24" s="56" t="s">
        <v>426</v>
      </c>
      <c r="C24" s="54"/>
    </row>
    <row r="25" spans="1:3" x14ac:dyDescent="0.3">
      <c r="A25" s="56" t="s">
        <v>388</v>
      </c>
      <c r="B25" s="56" t="s">
        <v>427</v>
      </c>
      <c r="C25" s="54"/>
    </row>
    <row r="26" spans="1:3" x14ac:dyDescent="0.3">
      <c r="A26" s="56" t="s">
        <v>389</v>
      </c>
      <c r="B26" s="56" t="s">
        <v>428</v>
      </c>
      <c r="C26" s="54"/>
    </row>
    <row r="27" spans="1:3" x14ac:dyDescent="0.3">
      <c r="A27" s="56" t="s">
        <v>390</v>
      </c>
      <c r="B27" s="56" t="s">
        <v>429</v>
      </c>
      <c r="C27" s="54"/>
    </row>
    <row r="28" spans="1:3" x14ac:dyDescent="0.3">
      <c r="A28" s="56" t="s">
        <v>391</v>
      </c>
      <c r="B28" s="56" t="s">
        <v>430</v>
      </c>
      <c r="C28" s="54"/>
    </row>
    <row r="29" spans="1:3" x14ac:dyDescent="0.3">
      <c r="A29" s="56" t="s">
        <v>392</v>
      </c>
      <c r="B29" s="56" t="s">
        <v>431</v>
      </c>
      <c r="C29" s="54"/>
    </row>
    <row r="30" spans="1:3" x14ac:dyDescent="0.3">
      <c r="A30" s="56" t="s">
        <v>393</v>
      </c>
      <c r="B30" s="56" t="s">
        <v>432</v>
      </c>
      <c r="C30" s="54"/>
    </row>
    <row r="31" spans="1:3" x14ac:dyDescent="0.3">
      <c r="A31" s="56" t="s">
        <v>394</v>
      </c>
      <c r="B31" s="56" t="s">
        <v>433</v>
      </c>
      <c r="C31" s="54"/>
    </row>
    <row r="32" spans="1:3" x14ac:dyDescent="0.3">
      <c r="A32" s="56" t="s">
        <v>395</v>
      </c>
      <c r="B32" s="56" t="s">
        <v>434</v>
      </c>
      <c r="C32" s="54"/>
    </row>
    <row r="33" spans="1:3" x14ac:dyDescent="0.3">
      <c r="A33" s="56" t="s">
        <v>396</v>
      </c>
      <c r="B33" s="56" t="s">
        <v>435</v>
      </c>
      <c r="C33" s="54"/>
    </row>
    <row r="34" spans="1:3" x14ac:dyDescent="0.3">
      <c r="A34" s="56" t="s">
        <v>397</v>
      </c>
      <c r="B34" s="56" t="s">
        <v>436</v>
      </c>
      <c r="C34" s="54"/>
    </row>
    <row r="35" spans="1:3" x14ac:dyDescent="0.3">
      <c r="A35" s="56" t="s">
        <v>398</v>
      </c>
      <c r="B35" s="56" t="s">
        <v>437</v>
      </c>
      <c r="C35" s="54"/>
    </row>
    <row r="36" spans="1:3" x14ac:dyDescent="0.3">
      <c r="A36" s="56" t="s">
        <v>399</v>
      </c>
      <c r="B36" s="56" t="s">
        <v>438</v>
      </c>
      <c r="C36" s="54"/>
    </row>
    <row r="37" spans="1:3" x14ac:dyDescent="0.3">
      <c r="A37" s="56" t="s">
        <v>400</v>
      </c>
      <c r="B37" s="56" t="s">
        <v>439</v>
      </c>
      <c r="C37" s="54"/>
    </row>
    <row r="38" spans="1:3" x14ac:dyDescent="0.3">
      <c r="A38" s="56" t="s">
        <v>401</v>
      </c>
      <c r="B38" s="56" t="s">
        <v>456</v>
      </c>
      <c r="C38" s="54"/>
    </row>
    <row r="39" spans="1:3" x14ac:dyDescent="0.3">
      <c r="A39" s="56" t="s">
        <v>402</v>
      </c>
      <c r="B39" s="56" t="s">
        <v>457</v>
      </c>
      <c r="C39" s="54"/>
    </row>
    <row r="40" spans="1:3" x14ac:dyDescent="0.3">
      <c r="A40" s="56" t="s">
        <v>403</v>
      </c>
      <c r="B40" s="56" t="s">
        <v>457</v>
      </c>
      <c r="C40" s="54"/>
    </row>
    <row r="41" spans="1:3" x14ac:dyDescent="0.3">
      <c r="A41" s="56" t="s">
        <v>404</v>
      </c>
      <c r="B41" s="56" t="s">
        <v>458</v>
      </c>
      <c r="C41" s="54"/>
    </row>
    <row r="42" spans="1:3" x14ac:dyDescent="0.3">
      <c r="A42" s="56" t="s">
        <v>405</v>
      </c>
      <c r="B42" s="56" t="s">
        <v>440</v>
      </c>
      <c r="C42" s="54"/>
    </row>
    <row r="43" spans="1:3" x14ac:dyDescent="0.3">
      <c r="A43" s="56" t="s">
        <v>406</v>
      </c>
      <c r="B43" s="56" t="s">
        <v>441</v>
      </c>
      <c r="C43" s="54"/>
    </row>
    <row r="44" spans="1:3" x14ac:dyDescent="0.3">
      <c r="A44" s="56" t="s">
        <v>407</v>
      </c>
      <c r="B44" s="56" t="s">
        <v>442</v>
      </c>
      <c r="C44" s="54"/>
    </row>
    <row r="45" spans="1:3" x14ac:dyDescent="0.3">
      <c r="A45" s="56" t="s">
        <v>408</v>
      </c>
      <c r="B45" s="56" t="s">
        <v>443</v>
      </c>
      <c r="C45" s="54"/>
    </row>
    <row r="46" spans="1:3" x14ac:dyDescent="0.3">
      <c r="A46" s="56" t="s">
        <v>409</v>
      </c>
      <c r="B46" s="56" t="s">
        <v>444</v>
      </c>
      <c r="C46" s="54"/>
    </row>
    <row r="47" spans="1:3" x14ac:dyDescent="0.3">
      <c r="A47" s="56" t="s">
        <v>410</v>
      </c>
      <c r="B47" s="56" t="s">
        <v>445</v>
      </c>
      <c r="C47" s="54"/>
    </row>
    <row r="48" spans="1:3" x14ac:dyDescent="0.3">
      <c r="A48" s="56"/>
      <c r="B48" s="56"/>
      <c r="C48" s="54"/>
    </row>
    <row r="49" spans="1:6" x14ac:dyDescent="0.3">
      <c r="A49" s="56"/>
      <c r="B49" s="56"/>
      <c r="C49" s="54"/>
    </row>
    <row r="50" spans="1:6" x14ac:dyDescent="0.3">
      <c r="A50" s="56"/>
      <c r="B50" s="56"/>
      <c r="C50" s="54"/>
      <c r="F50" s="55"/>
    </row>
    <row r="51" spans="1:6" x14ac:dyDescent="0.3">
      <c r="A51" s="56"/>
      <c r="B51" s="56"/>
      <c r="C51" s="54"/>
      <c r="D51" s="55"/>
      <c r="F51" s="55"/>
    </row>
    <row r="52" spans="1:6" x14ac:dyDescent="0.3">
      <c r="A52" s="56"/>
      <c r="B52" s="56"/>
      <c r="C52" s="54"/>
      <c r="D52" s="55"/>
      <c r="F52" s="55"/>
    </row>
    <row r="53" spans="1:6" x14ac:dyDescent="0.3">
      <c r="A53" s="56"/>
      <c r="B53" s="56"/>
      <c r="C53" s="54"/>
      <c r="D53" s="55"/>
      <c r="F53" s="55"/>
    </row>
    <row r="54" spans="1:6" x14ac:dyDescent="0.3">
      <c r="A54" s="56"/>
      <c r="B54" s="56"/>
      <c r="C54" s="54"/>
      <c r="D54" s="55"/>
      <c r="F54" s="55"/>
    </row>
    <row r="55" spans="1:6" x14ac:dyDescent="0.3">
      <c r="A55" s="56"/>
      <c r="B55" s="56"/>
      <c r="C55" s="54"/>
      <c r="D55" s="55"/>
      <c r="F55" s="55"/>
    </row>
    <row r="56" spans="1:6" x14ac:dyDescent="0.3">
      <c r="A56" s="56"/>
      <c r="B56" s="56"/>
      <c r="C56" s="54"/>
      <c r="D56" s="55"/>
      <c r="F56" s="55"/>
    </row>
    <row r="57" spans="1:6" x14ac:dyDescent="0.3">
      <c r="A57" s="56"/>
      <c r="B57" s="56"/>
      <c r="C57" s="54"/>
      <c r="D57" s="55"/>
      <c r="F57" s="55"/>
    </row>
    <row r="58" spans="1:6" x14ac:dyDescent="0.3">
      <c r="A58" s="56"/>
      <c r="B58" s="56"/>
      <c r="C58" s="54"/>
      <c r="D58" s="55"/>
      <c r="F58" s="55"/>
    </row>
    <row r="59" spans="1:6" x14ac:dyDescent="0.3">
      <c r="A59" s="56"/>
      <c r="B59" s="56"/>
      <c r="C59" s="54"/>
      <c r="D59" s="55"/>
      <c r="F59" s="55"/>
    </row>
    <row r="60" spans="1:6" x14ac:dyDescent="0.3">
      <c r="A60" s="56"/>
      <c r="B60" s="56"/>
      <c r="C60" s="54"/>
      <c r="D60" s="55"/>
    </row>
    <row r="61" spans="1:6" x14ac:dyDescent="0.3">
      <c r="A61" s="56"/>
      <c r="B61" s="56"/>
      <c r="C61" s="54"/>
    </row>
    <row r="62" spans="1:6" x14ac:dyDescent="0.3">
      <c r="A62" s="56"/>
      <c r="B62" s="56"/>
      <c r="C62" s="54"/>
    </row>
    <row r="63" spans="1:6" x14ac:dyDescent="0.3">
      <c r="A63" s="56"/>
      <c r="B63" s="56"/>
      <c r="C63" s="54"/>
    </row>
    <row r="64" spans="1:6" x14ac:dyDescent="0.3">
      <c r="A64" s="56"/>
      <c r="B64" s="56"/>
      <c r="C64" s="54"/>
    </row>
    <row r="65" spans="1:3" x14ac:dyDescent="0.3">
      <c r="A65" s="56"/>
      <c r="B65" s="56"/>
      <c r="C65" s="54"/>
    </row>
    <row r="66" spans="1:3" x14ac:dyDescent="0.3">
      <c r="A66" s="56"/>
      <c r="B66" s="56"/>
      <c r="C66" s="54"/>
    </row>
    <row r="67" spans="1:3" x14ac:dyDescent="0.3">
      <c r="A67" s="56"/>
      <c r="B67" s="56"/>
    </row>
    <row r="68" spans="1:3" x14ac:dyDescent="0.3">
      <c r="A68" s="56"/>
      <c r="B68" s="56"/>
    </row>
    <row r="69" spans="1:3" x14ac:dyDescent="0.3">
      <c r="A69" s="56"/>
      <c r="B69" s="56"/>
    </row>
    <row r="70" spans="1:3" x14ac:dyDescent="0.3">
      <c r="A70" s="56"/>
      <c r="B70" s="56"/>
    </row>
    <row r="71" spans="1:3" x14ac:dyDescent="0.3">
      <c r="A71" s="56"/>
      <c r="B71" s="56"/>
    </row>
    <row r="72" spans="1:3" x14ac:dyDescent="0.3">
      <c r="A72" s="56"/>
      <c r="B72" s="56"/>
    </row>
    <row r="73" spans="1:3" x14ac:dyDescent="0.3">
      <c r="A73" s="56"/>
      <c r="B73" s="56"/>
    </row>
    <row r="74" spans="1:3" x14ac:dyDescent="0.3">
      <c r="A74" s="56"/>
      <c r="B74" s="56"/>
    </row>
    <row r="75" spans="1:3" x14ac:dyDescent="0.3">
      <c r="A75" s="56"/>
      <c r="B75" s="56"/>
    </row>
    <row r="76" spans="1:3" x14ac:dyDescent="0.3">
      <c r="A76" s="56"/>
      <c r="B76" s="56"/>
    </row>
    <row r="77" spans="1:3" x14ac:dyDescent="0.3">
      <c r="A77" s="56"/>
      <c r="B77" s="56"/>
    </row>
    <row r="78" spans="1:3" x14ac:dyDescent="0.3">
      <c r="A78" s="56"/>
      <c r="B78" s="56"/>
    </row>
    <row r="79" spans="1:3" x14ac:dyDescent="0.3">
      <c r="A79" s="56"/>
      <c r="B79" s="56"/>
    </row>
    <row r="80" spans="1:3" x14ac:dyDescent="0.3">
      <c r="A80" s="56"/>
      <c r="B80" s="56"/>
    </row>
    <row r="81" spans="1:2" x14ac:dyDescent="0.3">
      <c r="A81" s="56"/>
      <c r="B81" s="56"/>
    </row>
    <row r="82" spans="1:2" x14ac:dyDescent="0.3">
      <c r="A82" s="56"/>
      <c r="B82" s="56"/>
    </row>
    <row r="83" spans="1:2" x14ac:dyDescent="0.3">
      <c r="A83" s="56"/>
      <c r="B83" s="56"/>
    </row>
    <row r="84" spans="1:2" x14ac:dyDescent="0.3">
      <c r="A84" s="56"/>
      <c r="B84" s="56"/>
    </row>
    <row r="85" spans="1:2" x14ac:dyDescent="0.3">
      <c r="A85" s="56"/>
      <c r="B85" s="56"/>
    </row>
    <row r="86" spans="1:2" x14ac:dyDescent="0.3">
      <c r="A86" s="56"/>
      <c r="B86" s="56"/>
    </row>
    <row r="87" spans="1:2" x14ac:dyDescent="0.3">
      <c r="A87" s="56"/>
      <c r="B87" s="56"/>
    </row>
    <row r="88" spans="1:2" x14ac:dyDescent="0.3">
      <c r="A88" s="56"/>
      <c r="B88" s="56"/>
    </row>
    <row r="89" spans="1:2" x14ac:dyDescent="0.3">
      <c r="A89" s="56"/>
      <c r="B89" s="56"/>
    </row>
    <row r="90" spans="1:2" x14ac:dyDescent="0.3">
      <c r="A90" s="56"/>
      <c r="B90" s="56"/>
    </row>
    <row r="91" spans="1:2" x14ac:dyDescent="0.3">
      <c r="A91" s="56"/>
      <c r="B91" s="56"/>
    </row>
    <row r="92" spans="1:2" x14ac:dyDescent="0.3">
      <c r="A92" s="56"/>
      <c r="B92" s="56"/>
    </row>
    <row r="93" spans="1:2" x14ac:dyDescent="0.3">
      <c r="A93" s="56"/>
      <c r="B93" s="56"/>
    </row>
    <row r="94" spans="1:2" x14ac:dyDescent="0.3">
      <c r="A94" s="56"/>
      <c r="B94" s="56"/>
    </row>
    <row r="95" spans="1:2" x14ac:dyDescent="0.3">
      <c r="A95" s="56"/>
      <c r="B95" s="56"/>
    </row>
    <row r="96" spans="1:2" x14ac:dyDescent="0.3">
      <c r="A96" s="56"/>
      <c r="B96" s="56"/>
    </row>
    <row r="97" spans="1:2" x14ac:dyDescent="0.3">
      <c r="A97" s="56"/>
      <c r="B97" s="56"/>
    </row>
    <row r="98" spans="1:2" x14ac:dyDescent="0.3">
      <c r="A98" s="56"/>
      <c r="B98" s="56"/>
    </row>
    <row r="99" spans="1:2" x14ac:dyDescent="0.3">
      <c r="A99" s="56"/>
      <c r="B99" s="56"/>
    </row>
    <row r="100" spans="1:2" x14ac:dyDescent="0.3">
      <c r="A100" s="56"/>
      <c r="B100" s="56"/>
    </row>
    <row r="101" spans="1:2" x14ac:dyDescent="0.3">
      <c r="A101" s="56"/>
      <c r="B101" s="56"/>
    </row>
    <row r="102" spans="1:2" x14ac:dyDescent="0.3">
      <c r="A102" s="56"/>
      <c r="B102" s="56"/>
    </row>
    <row r="103" spans="1:2" x14ac:dyDescent="0.3">
      <c r="A103" s="56"/>
      <c r="B103" s="56"/>
    </row>
    <row r="104" spans="1:2" x14ac:dyDescent="0.3">
      <c r="A104" s="56"/>
      <c r="B104" s="56"/>
    </row>
    <row r="105" spans="1:2" x14ac:dyDescent="0.3">
      <c r="A105" s="56"/>
      <c r="B105" s="56"/>
    </row>
    <row r="106" spans="1:2" x14ac:dyDescent="0.3">
      <c r="A106" s="56"/>
      <c r="B106" s="56"/>
    </row>
    <row r="107" spans="1:2" x14ac:dyDescent="0.3">
      <c r="A107" s="56"/>
      <c r="B107" s="56"/>
    </row>
    <row r="108" spans="1:2" x14ac:dyDescent="0.3">
      <c r="A108" s="56"/>
      <c r="B108" s="56"/>
    </row>
    <row r="109" spans="1:2" x14ac:dyDescent="0.3">
      <c r="A109" s="56"/>
      <c r="B109" s="56"/>
    </row>
    <row r="110" spans="1:2" x14ac:dyDescent="0.3">
      <c r="A110" s="56"/>
      <c r="B110" s="56"/>
    </row>
    <row r="111" spans="1:2" x14ac:dyDescent="0.3">
      <c r="A111" s="56"/>
      <c r="B111" s="56"/>
    </row>
    <row r="112" spans="1:2" x14ac:dyDescent="0.3">
      <c r="A112" s="56"/>
      <c r="B112" s="56"/>
    </row>
    <row r="113" spans="1:2" x14ac:dyDescent="0.3">
      <c r="A113" s="56"/>
      <c r="B113" s="56"/>
    </row>
    <row r="114" spans="1:2" x14ac:dyDescent="0.3">
      <c r="A114" s="56"/>
      <c r="B114" s="56"/>
    </row>
    <row r="115" spans="1:2" x14ac:dyDescent="0.3">
      <c r="A115" s="56"/>
      <c r="B115" s="56"/>
    </row>
    <row r="116" spans="1:2" x14ac:dyDescent="0.3">
      <c r="A116" s="56"/>
      <c r="B116" s="56"/>
    </row>
    <row r="117" spans="1:2" x14ac:dyDescent="0.3">
      <c r="A117" s="56"/>
      <c r="B117" s="56"/>
    </row>
    <row r="118" spans="1:2" x14ac:dyDescent="0.3">
      <c r="A118" s="56"/>
      <c r="B118" s="56"/>
    </row>
    <row r="119" spans="1:2" x14ac:dyDescent="0.3">
      <c r="A119" s="56"/>
      <c r="B119" s="56"/>
    </row>
    <row r="120" spans="1:2" x14ac:dyDescent="0.3">
      <c r="A120" s="56"/>
      <c r="B120" s="56"/>
    </row>
    <row r="121" spans="1:2" x14ac:dyDescent="0.3">
      <c r="A121" s="56"/>
      <c r="B121" s="56"/>
    </row>
    <row r="122" spans="1:2" x14ac:dyDescent="0.3">
      <c r="A122" s="56"/>
      <c r="B122" s="56"/>
    </row>
    <row r="123" spans="1:2" x14ac:dyDescent="0.3">
      <c r="A123" s="56"/>
      <c r="B123" s="56"/>
    </row>
    <row r="124" spans="1:2" x14ac:dyDescent="0.3">
      <c r="A124" s="56"/>
      <c r="B124" s="56"/>
    </row>
    <row r="125" spans="1:2" x14ac:dyDescent="0.3">
      <c r="A125" s="56"/>
      <c r="B125" s="56"/>
    </row>
    <row r="126" spans="1:2" x14ac:dyDescent="0.3">
      <c r="A126" s="56"/>
      <c r="B126" s="56"/>
    </row>
    <row r="127" spans="1:2" x14ac:dyDescent="0.3">
      <c r="A127" s="56"/>
      <c r="B127" s="56"/>
    </row>
    <row r="128" spans="1:2" x14ac:dyDescent="0.3">
      <c r="A128" s="56"/>
      <c r="B128" s="56"/>
    </row>
    <row r="129" spans="1:2" x14ac:dyDescent="0.3">
      <c r="A129" s="56"/>
      <c r="B129" s="56"/>
    </row>
    <row r="130" spans="1:2" x14ac:dyDescent="0.3">
      <c r="A130" s="56"/>
      <c r="B130" s="56"/>
    </row>
    <row r="131" spans="1:2" x14ac:dyDescent="0.3">
      <c r="A131" s="56"/>
      <c r="B131" s="56"/>
    </row>
    <row r="132" spans="1:2" x14ac:dyDescent="0.3">
      <c r="A132" s="56"/>
      <c r="B132" s="56"/>
    </row>
    <row r="133" spans="1:2" x14ac:dyDescent="0.3">
      <c r="A133" s="56"/>
      <c r="B133" s="56"/>
    </row>
    <row r="134" spans="1:2" x14ac:dyDescent="0.3">
      <c r="A134" s="56"/>
      <c r="B134" s="56"/>
    </row>
    <row r="135" spans="1:2" x14ac:dyDescent="0.3">
      <c r="A135" s="56"/>
      <c r="B135" s="56"/>
    </row>
    <row r="136" spans="1:2" x14ac:dyDescent="0.3">
      <c r="A136" s="56"/>
      <c r="B136" s="56"/>
    </row>
    <row r="137" spans="1:2" x14ac:dyDescent="0.3">
      <c r="A137" s="56"/>
      <c r="B137" s="56"/>
    </row>
    <row r="138" spans="1:2" x14ac:dyDescent="0.3">
      <c r="A138" s="56"/>
      <c r="B138" s="56"/>
    </row>
    <row r="139" spans="1:2" x14ac:dyDescent="0.3">
      <c r="A139" s="56"/>
      <c r="B139" s="56"/>
    </row>
    <row r="140" spans="1:2" x14ac:dyDescent="0.3">
      <c r="A140" s="56"/>
      <c r="B140" s="56"/>
    </row>
    <row r="141" spans="1:2" x14ac:dyDescent="0.3">
      <c r="A141" s="56"/>
      <c r="B141" s="56"/>
    </row>
    <row r="142" spans="1:2" x14ac:dyDescent="0.3">
      <c r="A142" s="56"/>
      <c r="B142" s="56"/>
    </row>
    <row r="143" spans="1:2" x14ac:dyDescent="0.3">
      <c r="A143" s="56"/>
      <c r="B143" s="56"/>
    </row>
    <row r="144" spans="1:2" x14ac:dyDescent="0.3">
      <c r="A144" s="56"/>
      <c r="B144" s="56"/>
    </row>
    <row r="145" spans="1:2" x14ac:dyDescent="0.3">
      <c r="A145" s="56"/>
      <c r="B145" s="56"/>
    </row>
    <row r="146" spans="1:2" x14ac:dyDescent="0.3">
      <c r="A146" s="56"/>
      <c r="B146" s="56"/>
    </row>
    <row r="147" spans="1:2" x14ac:dyDescent="0.3">
      <c r="A147" s="56"/>
      <c r="B147" s="56"/>
    </row>
    <row r="148" spans="1:2" x14ac:dyDescent="0.3">
      <c r="A148" s="56"/>
      <c r="B148" s="56"/>
    </row>
    <row r="149" spans="1:2" x14ac:dyDescent="0.3">
      <c r="A149" s="56"/>
      <c r="B149" s="56"/>
    </row>
    <row r="150" spans="1:2" x14ac:dyDescent="0.3">
      <c r="A150" s="56"/>
      <c r="B150" s="56"/>
    </row>
    <row r="151" spans="1:2" x14ac:dyDescent="0.3">
      <c r="A151" s="56"/>
      <c r="B151" s="56"/>
    </row>
    <row r="152" spans="1:2" x14ac:dyDescent="0.3">
      <c r="A152" s="56"/>
      <c r="B152" s="56"/>
    </row>
    <row r="153" spans="1:2" x14ac:dyDescent="0.3">
      <c r="A153" s="56"/>
      <c r="B153" s="56"/>
    </row>
    <row r="154" spans="1:2" x14ac:dyDescent="0.3">
      <c r="A154" s="56"/>
      <c r="B154" s="56"/>
    </row>
    <row r="155" spans="1:2" x14ac:dyDescent="0.3">
      <c r="A155" s="56"/>
      <c r="B155" s="56"/>
    </row>
    <row r="156" spans="1:2" x14ac:dyDescent="0.3">
      <c r="A156" s="56"/>
      <c r="B156" s="56"/>
    </row>
    <row r="157" spans="1:2" x14ac:dyDescent="0.3">
      <c r="A157" s="56"/>
      <c r="B157" s="56"/>
    </row>
    <row r="158" spans="1:2" x14ac:dyDescent="0.3">
      <c r="A158" s="56"/>
      <c r="B158" s="56"/>
    </row>
    <row r="159" spans="1:2" x14ac:dyDescent="0.3">
      <c r="A159" s="56"/>
      <c r="B159" s="56"/>
    </row>
    <row r="160" spans="1:2" x14ac:dyDescent="0.3">
      <c r="A160" s="56"/>
      <c r="B160" s="56"/>
    </row>
    <row r="161" spans="1:2" x14ac:dyDescent="0.3">
      <c r="A161" s="56"/>
      <c r="B161" s="56"/>
    </row>
    <row r="162" spans="1:2" x14ac:dyDescent="0.3">
      <c r="A162" s="56"/>
      <c r="B162" s="56"/>
    </row>
    <row r="163" spans="1:2" x14ac:dyDescent="0.3">
      <c r="A163" s="56"/>
      <c r="B163" s="56"/>
    </row>
    <row r="164" spans="1:2" x14ac:dyDescent="0.3">
      <c r="A164" s="56"/>
      <c r="B164" s="56"/>
    </row>
    <row r="165" spans="1:2" x14ac:dyDescent="0.3">
      <c r="A165" s="56"/>
      <c r="B165" s="56"/>
    </row>
    <row r="166" spans="1:2" x14ac:dyDescent="0.3">
      <c r="A166" s="56"/>
      <c r="B166" s="56"/>
    </row>
    <row r="167" spans="1:2" x14ac:dyDescent="0.3">
      <c r="A167" s="56"/>
      <c r="B167" s="56"/>
    </row>
    <row r="168" spans="1:2" x14ac:dyDescent="0.3">
      <c r="A168" s="56"/>
      <c r="B168" s="56"/>
    </row>
    <row r="169" spans="1:2" x14ac:dyDescent="0.3">
      <c r="A169" s="56"/>
      <c r="B169" s="56"/>
    </row>
    <row r="170" spans="1:2" x14ac:dyDescent="0.3">
      <c r="A170" s="56"/>
      <c r="B170" s="56"/>
    </row>
    <row r="171" spans="1:2" x14ac:dyDescent="0.3">
      <c r="A171" s="56"/>
      <c r="B171" s="56"/>
    </row>
    <row r="172" spans="1:2" x14ac:dyDescent="0.3">
      <c r="A172" s="56"/>
      <c r="B172" s="56"/>
    </row>
    <row r="173" spans="1:2" x14ac:dyDescent="0.3">
      <c r="A173" s="56"/>
      <c r="B173" s="56"/>
    </row>
    <row r="174" spans="1:2" x14ac:dyDescent="0.3">
      <c r="A174" s="56"/>
      <c r="B174" s="56"/>
    </row>
    <row r="175" spans="1:2" x14ac:dyDescent="0.3">
      <c r="A175" s="56"/>
      <c r="B175" s="56"/>
    </row>
    <row r="176" spans="1:2" x14ac:dyDescent="0.3">
      <c r="A176" s="56"/>
      <c r="B176" s="56"/>
    </row>
    <row r="177" spans="1:2" x14ac:dyDescent="0.3">
      <c r="A177" s="56"/>
      <c r="B177" s="56"/>
    </row>
    <row r="178" spans="1:2" x14ac:dyDescent="0.3">
      <c r="A178" s="56"/>
      <c r="B178" s="56"/>
    </row>
    <row r="179" spans="1:2" x14ac:dyDescent="0.3">
      <c r="A179" s="56"/>
      <c r="B179" s="56"/>
    </row>
    <row r="180" spans="1:2" x14ac:dyDescent="0.3">
      <c r="A180" s="56"/>
      <c r="B180" s="56"/>
    </row>
    <row r="181" spans="1:2" x14ac:dyDescent="0.3">
      <c r="A181" s="56"/>
      <c r="B181" s="56"/>
    </row>
    <row r="182" spans="1:2" x14ac:dyDescent="0.3">
      <c r="A182" s="56"/>
      <c r="B182" s="56"/>
    </row>
    <row r="183" spans="1:2" x14ac:dyDescent="0.3">
      <c r="A183" s="56"/>
      <c r="B183" s="56"/>
    </row>
    <row r="184" spans="1:2" x14ac:dyDescent="0.3">
      <c r="A184" s="56"/>
      <c r="B184" s="56"/>
    </row>
    <row r="185" spans="1:2" x14ac:dyDescent="0.3">
      <c r="A185" s="56"/>
      <c r="B185" s="56"/>
    </row>
    <row r="186" spans="1:2" x14ac:dyDescent="0.3">
      <c r="A186" s="56"/>
      <c r="B186" s="56"/>
    </row>
    <row r="187" spans="1:2" x14ac:dyDescent="0.3">
      <c r="A187" s="56"/>
      <c r="B187" s="56"/>
    </row>
    <row r="188" spans="1:2" x14ac:dyDescent="0.3">
      <c r="A188" s="56"/>
      <c r="B188" s="56"/>
    </row>
    <row r="189" spans="1:2" x14ac:dyDescent="0.3">
      <c r="A189" s="56"/>
      <c r="B189" s="56"/>
    </row>
    <row r="190" spans="1:2" x14ac:dyDescent="0.3">
      <c r="A190" s="56"/>
      <c r="B190" s="56"/>
    </row>
    <row r="191" spans="1:2" x14ac:dyDescent="0.3">
      <c r="A191" s="56"/>
      <c r="B191" s="56"/>
    </row>
    <row r="192" spans="1:2" x14ac:dyDescent="0.3">
      <c r="A192" s="56"/>
      <c r="B192" s="56"/>
    </row>
    <row r="193" spans="1:2" x14ac:dyDescent="0.3">
      <c r="A193" s="56"/>
      <c r="B193" s="56"/>
    </row>
    <row r="194" spans="1:2" x14ac:dyDescent="0.3">
      <c r="A194" s="56"/>
      <c r="B194" s="56"/>
    </row>
    <row r="195" spans="1:2" x14ac:dyDescent="0.3">
      <c r="A195" s="56"/>
      <c r="B195" s="56"/>
    </row>
    <row r="196" spans="1:2" x14ac:dyDescent="0.3">
      <c r="A196" s="56"/>
      <c r="B196" s="56"/>
    </row>
    <row r="197" spans="1:2" x14ac:dyDescent="0.3">
      <c r="A197" s="56"/>
      <c r="B197" s="56"/>
    </row>
    <row r="198" spans="1:2" x14ac:dyDescent="0.3">
      <c r="A198" s="56"/>
      <c r="B198" s="56"/>
    </row>
    <row r="199" spans="1:2" x14ac:dyDescent="0.3">
      <c r="A199" s="56"/>
      <c r="B199" s="56"/>
    </row>
    <row r="200" spans="1:2" x14ac:dyDescent="0.3">
      <c r="A200" s="56"/>
      <c r="B200" s="56"/>
    </row>
    <row r="201" spans="1:2" x14ac:dyDescent="0.3">
      <c r="A201" s="56"/>
      <c r="B201" s="56"/>
    </row>
  </sheetData>
  <phoneticPr fontId="3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workbookViewId="0">
      <selection activeCell="A11" sqref="A11:K11"/>
    </sheetView>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1" width="9.5976562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88" t="s">
        <v>0</v>
      </c>
      <c r="B10" s="88"/>
      <c r="C10" s="88"/>
      <c r="D10" s="88"/>
      <c r="E10" s="88"/>
      <c r="F10" s="88"/>
      <c r="G10" s="88"/>
      <c r="H10" s="88"/>
      <c r="I10" s="88"/>
      <c r="J10" s="88"/>
      <c r="K10" s="88"/>
    </row>
    <row r="11" spans="1:11" ht="44.25" customHeight="1" x14ac:dyDescent="0.3">
      <c r="A11" s="89" t="str">
        <f>REPsubtitle</f>
        <v>2024 All Schools Summary Report</v>
      </c>
      <c r="B11" s="89"/>
      <c r="C11" s="89"/>
      <c r="D11" s="89"/>
      <c r="E11" s="89"/>
      <c r="F11" s="89"/>
      <c r="G11" s="89"/>
      <c r="H11" s="89"/>
      <c r="I11" s="89"/>
      <c r="J11" s="89"/>
      <c r="K11" s="89"/>
    </row>
    <row r="12" spans="1:11" ht="13" x14ac:dyDescent="0.3"/>
    <row r="13" spans="1:11" ht="13" x14ac:dyDescent="0.3"/>
    <row r="14" spans="1:11" ht="12.75" customHeight="1" x14ac:dyDescent="0.3"/>
    <row r="15" spans="1:11" ht="13" x14ac:dyDescent="0.3"/>
    <row r="16" spans="1:11" ht="18" x14ac:dyDescent="0.4">
      <c r="A16" s="90"/>
      <c r="B16" s="90"/>
      <c r="C16" s="90"/>
      <c r="D16" s="90"/>
      <c r="E16" s="90"/>
      <c r="F16" s="90"/>
      <c r="G16" s="90"/>
      <c r="H16" s="90"/>
      <c r="I16" s="90"/>
      <c r="J16" s="90"/>
      <c r="K16" s="90"/>
    </row>
    <row r="17" spans="1:11" ht="12.75" customHeight="1" x14ac:dyDescent="0.3"/>
    <row r="18" spans="1:11" ht="48.75" customHeight="1" x14ac:dyDescent="0.3">
      <c r="A18" s="91" t="str">
        <f>IF(REPtype=1,"",REPSchName)</f>
        <v/>
      </c>
      <c r="B18" s="91"/>
      <c r="C18" s="91"/>
      <c r="D18" s="91"/>
      <c r="E18" s="91"/>
      <c r="F18" s="91"/>
      <c r="G18" s="91"/>
      <c r="H18" s="91"/>
      <c r="I18" s="91"/>
      <c r="J18" s="91"/>
      <c r="K18" s="91"/>
    </row>
    <row r="19" spans="1:11" ht="26.25" customHeight="1" x14ac:dyDescent="0.3">
      <c r="A19" s="92"/>
      <c r="B19" s="92"/>
      <c r="C19" s="92"/>
      <c r="D19" s="92"/>
      <c r="E19" s="92"/>
      <c r="F19" s="92"/>
      <c r="G19" s="92"/>
      <c r="H19" s="92"/>
      <c r="I19" s="92"/>
      <c r="J19" s="92"/>
      <c r="K19" s="92"/>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87" t="str">
        <f>REPdate</f>
        <v>December 2024</v>
      </c>
      <c r="B34" s="87"/>
      <c r="C34" s="87"/>
    </row>
    <row r="35" spans="1:11" ht="13" x14ac:dyDescent="0.3"/>
    <row r="36" spans="1:11" ht="13" x14ac:dyDescent="0.3"/>
    <row r="37" spans="1:11" ht="12.75" customHeight="1" x14ac:dyDescent="0.3"/>
    <row r="38" spans="1:11" ht="13" x14ac:dyDescent="0.3"/>
    <row r="39" spans="1:11" ht="13" x14ac:dyDescent="0.3"/>
    <row r="40" spans="1:11" ht="13" x14ac:dyDescent="0.3">
      <c r="K40" s="53" t="s">
        <v>365</v>
      </c>
    </row>
    <row r="41" spans="1:11" ht="13" x14ac:dyDescent="0.3">
      <c r="K41" s="53" t="s">
        <v>366</v>
      </c>
    </row>
    <row r="42" spans="1:11" ht="13" x14ac:dyDescent="0.3"/>
  </sheetData>
  <sheetProtection algorithmName="SHA-512" hashValue="KN87zQW0LYBbuN1HikBfwPuwsEZwMjWl3Ns9F+4igfnyYLSVstkjabpo40ALVE6TgTj1IZlyiIIPk8tmfv8d8A==" saltValue="eB5Xr3stfpAcQd568+J1ig=="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93" t="s">
        <v>463</v>
      </c>
      <c r="B28" s="93"/>
      <c r="C28" s="93"/>
      <c r="D28" s="93"/>
      <c r="E28" s="93"/>
      <c r="F28" s="93"/>
      <c r="G28" s="93"/>
      <c r="H28" s="93"/>
      <c r="I28" s="93"/>
      <c r="J28" s="93"/>
      <c r="K28" s="93"/>
    </row>
    <row r="29" spans="1:11" x14ac:dyDescent="0.3"/>
    <row r="30" spans="1:11" ht="43.5" customHeight="1" x14ac:dyDescent="0.3">
      <c r="A30" s="94" t="str">
        <f>"©"&amp;REPyear&amp;" Association of American Medical Colleges. May be reproduced and distributed, with attribution, for the noncommercial purpose of scientific or educational advancement."</f>
        <v>©2024 Association of American Medical Colleges. May be reproduced and distributed, with attribution, for the noncommercial purpose of scientific or educational advancement.</v>
      </c>
      <c r="B30" s="94"/>
      <c r="C30" s="94"/>
      <c r="D30" s="94"/>
      <c r="E30" s="94"/>
      <c r="F30" s="94"/>
      <c r="G30" s="94"/>
      <c r="H30" s="94"/>
      <c r="I30" s="94"/>
      <c r="J30" s="94"/>
      <c r="K30" s="94"/>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oNCPIqDTqciOnljYbCEwQ1vxf0eEgbJaUVishguQ083pXRPHRLhIZIVaGHVEl+vGxyW0eIWNK+rZSmgfpihwrA==" saltValue="efdomDCwx7f6xOq5RA8cXA==" spinCount="100000" sheet="1" objects="1" scenarios="1"/>
  <mergeCells count="2">
    <mergeCell ref="A28:K28"/>
    <mergeCell ref="A30:K30"/>
  </mergeCells>
  <hyperlinks>
    <hyperlink ref="A28:K28" r:id="rId1" display="Any questions about this report can be directed to AAMC Student Surveys staff at MSQ@aamc.org." xr:uid="{6086A588-7D86-47E4-9FEC-0E3884C88A5C}"/>
  </hyperlinks>
  <pageMargins left="0.2" right="0.2" top="0.25" bottom="0.35" header="0.3" footer="0.45"/>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69"/>
  <sheetViews>
    <sheetView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5.296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7" t="s">
        <v>25</v>
      </c>
      <c r="B1" s="97"/>
      <c r="C1" s="98" t="str">
        <f ca="1">MID(CELL("filename",A1),FIND("]",CELL("filename",A1))+1,255)</f>
        <v>Table of Contents</v>
      </c>
      <c r="D1" s="98"/>
      <c r="E1" s="98"/>
      <c r="F1" s="98"/>
      <c r="G1" s="98"/>
      <c r="H1" s="98"/>
      <c r="I1" s="98"/>
      <c r="J1" s="98"/>
      <c r="K1" s="98"/>
      <c r="L1" s="98"/>
      <c r="M1" s="98"/>
      <c r="N1" s="4"/>
    </row>
    <row r="2" spans="1:14" s="5" customFormat="1" ht="17.25" customHeight="1" x14ac:dyDescent="0.35">
      <c r="A2" s="99" t="str">
        <f>REPyear</f>
        <v>2024</v>
      </c>
      <c r="B2" s="99"/>
      <c r="C2" s="100" t="str">
        <f>REPyear&amp;" Matriculating Student Questionnaire"</f>
        <v>2024 Matriculating Student Questionnaire</v>
      </c>
      <c r="D2" s="100"/>
      <c r="E2" s="100"/>
      <c r="F2" s="100"/>
      <c r="G2" s="100"/>
      <c r="H2" s="100"/>
      <c r="I2" s="100"/>
      <c r="J2" s="100"/>
      <c r="K2" s="100"/>
      <c r="L2" s="100"/>
      <c r="M2" s="100"/>
      <c r="N2" s="6"/>
    </row>
    <row r="3" spans="1:14" s="7" customFormat="1" ht="12.5" x14ac:dyDescent="0.25"/>
    <row r="4" spans="1:14" s="7" customFormat="1" ht="12.5" x14ac:dyDescent="0.25">
      <c r="M4" s="8" t="s">
        <v>2</v>
      </c>
    </row>
    <row r="5" spans="1:14" s="9" customFormat="1" ht="12.5" x14ac:dyDescent="0.25">
      <c r="M5" s="10"/>
    </row>
    <row r="6" spans="1:14" s="9" customFormat="1" ht="12.5" x14ac:dyDescent="0.25">
      <c r="M6" s="10"/>
    </row>
    <row r="7" spans="1:14" s="11" customFormat="1" ht="18" customHeight="1" x14ac:dyDescent="0.3">
      <c r="C7" s="101" t="str">
        <f ca="1">HYPERLINK("#"&amp;"'"&amp;Settings!A32&amp;"'!A1",Settings!A32)</f>
        <v>Executive Summary</v>
      </c>
      <c r="D7" s="101"/>
      <c r="E7" s="101"/>
      <c r="F7" s="101"/>
      <c r="G7" s="101"/>
      <c r="H7" s="101"/>
      <c r="I7" s="101"/>
      <c r="J7" s="101"/>
      <c r="K7" s="101"/>
      <c r="L7" s="101"/>
      <c r="M7" s="12"/>
    </row>
    <row r="8" spans="1:14" s="9" customFormat="1" ht="12.5" x14ac:dyDescent="0.25">
      <c r="C8" s="13"/>
      <c r="M8" s="10"/>
    </row>
    <row r="9" spans="1:14" s="11" customFormat="1" ht="24" customHeight="1" x14ac:dyDescent="0.3">
      <c r="C9" s="102" t="s">
        <v>3</v>
      </c>
      <c r="D9" s="102"/>
      <c r="E9" s="102"/>
      <c r="F9" s="102"/>
      <c r="G9" s="102"/>
      <c r="H9" s="102"/>
      <c r="I9" s="102"/>
      <c r="J9" s="102"/>
      <c r="K9" s="102"/>
      <c r="L9" s="102"/>
      <c r="M9" s="12"/>
    </row>
    <row r="10" spans="1:14" s="14" customFormat="1" ht="21" customHeight="1" x14ac:dyDescent="0.3">
      <c r="B10" s="52">
        <f>IF(Settings!A41="","",IF(AND(VLOOKUP(Settings!A41,Settings!$A$41:$C$72,3,FALSE)="Y",OR(REPtype=2,REPtype=3)),"",Settings!A41))</f>
        <v>1</v>
      </c>
      <c r="D10" s="66">
        <f>IF(OR(B10=0,B10=""),"",HYPERLINK("#'"&amp;VLOOKUP(B10,Settings!$A$41:$B$81,1,FALSE)&amp;"'!A1",VLOOKUP(B10,Settings!$A$41:$B$81,1,FALSE)))</f>
        <v>1</v>
      </c>
      <c r="E10" s="95" t="str">
        <f>IF(OR(B10=0,B10=""),"",HYPERLINK("#'"&amp;VLOOKUP(B10,Settings!$A$41:$B$81,1,FALSE)&amp;"'!A1",VLOOKUP(B10,Settings!$A$41:$B$81,2,FALSE)))</f>
        <v>Demographic Data</v>
      </c>
      <c r="F10" s="95"/>
      <c r="G10" s="95"/>
      <c r="H10" s="95"/>
      <c r="I10" s="95"/>
      <c r="J10" s="95"/>
      <c r="K10" s="95"/>
      <c r="L10" s="95"/>
    </row>
    <row r="11" spans="1:14" s="14" customFormat="1" ht="36" customHeight="1" x14ac:dyDescent="0.3">
      <c r="B11" s="52">
        <f>IF(Settings!A42="","",IF(AND(VLOOKUP(Settings!A42,Settings!$A$41:$C$72,3,FALSE)="Y",OR(REPtype=2,REPtype=3)),"",Settings!A42))</f>
        <v>2</v>
      </c>
      <c r="C11" s="59"/>
      <c r="D11" s="66">
        <f>IF(OR(B11=0,B11=""),"",HYPERLINK("#'"&amp;VLOOKUP(B11,Settings!$A$41:$B$81,1,FALSE)&amp;"'!A1",VLOOKUP(B11,Settings!$A$41:$B$81,1,FALSE)))</f>
        <v>2</v>
      </c>
      <c r="E11" s="95" t="str">
        <f>IF(OR(B11=0,B11=""),"",HYPERLINK("#'"&amp;VLOOKUP(B11,Settings!$A$41:$B$81,1,FALSE)&amp;"'!A1",VLOOKUP(B11,Settings!$A$41:$B$81,2,FALSE)))</f>
        <v>Decision to Study Medicine/Preparatory and Undergraduate Experiences/Time Between College and Medical School</v>
      </c>
      <c r="F11" s="95"/>
      <c r="G11" s="95"/>
      <c r="H11" s="95"/>
      <c r="I11" s="95"/>
      <c r="J11" s="95"/>
      <c r="K11" s="95"/>
      <c r="L11" s="95"/>
    </row>
    <row r="12" spans="1:14" s="14" customFormat="1" ht="21" customHeight="1" x14ac:dyDescent="0.3">
      <c r="B12" s="52">
        <f>IF(Settings!A43="","",IF(AND(VLOOKUP(Settings!A43,Settings!$A$41:$C$72,3,FALSE)="Y",OR(REPtype=2,REPtype=3)),"",Settings!A43))</f>
        <v>3</v>
      </c>
      <c r="C12" s="59"/>
      <c r="D12" s="66">
        <f>IF(OR(B12=0,B12=""),"",HYPERLINK("#'"&amp;VLOOKUP(B12,Settings!$A$41:$B$81,1,FALSE)&amp;"'!A1",VLOOKUP(B12,Settings!$A$41:$B$81,1,FALSE)))</f>
        <v>3</v>
      </c>
      <c r="E12" s="95" t="str">
        <f>IF(OR(B12=0,B12=""),"",HYPERLINK("#'"&amp;VLOOKUP(B12,Settings!$A$41:$B$81,1,FALSE)&amp;"'!A1",VLOOKUP(B12,Settings!$A$41:$B$81,2,FALSE)))</f>
        <v>Quality of Life/Perceived Stress</v>
      </c>
      <c r="F12" s="95"/>
      <c r="G12" s="95"/>
      <c r="H12" s="95"/>
      <c r="I12" s="95"/>
      <c r="J12" s="95"/>
      <c r="K12" s="95"/>
      <c r="L12" s="95"/>
    </row>
    <row r="13" spans="1:14" s="14" customFormat="1" ht="21" customHeight="1" x14ac:dyDescent="0.3">
      <c r="B13" s="52">
        <f>IF(Settings!A44="","",IF(AND(VLOOKUP(Settings!A44,Settings!$A$41:$C$72,3,FALSE)="Y",OR(REPtype=2,REPtype=3)),"",Settings!A44))</f>
        <v>4</v>
      </c>
      <c r="C13" s="59"/>
      <c r="D13" s="66">
        <f>IF(OR(B13=0,B13=""),"",HYPERLINK("#'"&amp;VLOOKUP(B13,Settings!$A$41:$B$81,1,FALSE)&amp;"'!A1",VLOOKUP(B13,Settings!$A$41:$B$81,1,FALSE)))</f>
        <v>4</v>
      </c>
      <c r="E13" s="95" t="str">
        <f>IF(OR(B13=0,B13=""),"",HYPERLINK("#'"&amp;VLOOKUP(B13,Settings!$A$41:$B$81,1,FALSE)&amp;"'!A1",VLOOKUP(B13,Settings!$A$41:$B$81,2,FALSE)))</f>
        <v>Medical School Acceptance and Choice</v>
      </c>
      <c r="F13" s="95"/>
      <c r="G13" s="95"/>
      <c r="H13" s="95"/>
      <c r="I13" s="95"/>
      <c r="J13" s="95"/>
      <c r="K13" s="95"/>
      <c r="L13" s="95"/>
    </row>
    <row r="14" spans="1:14" s="14" customFormat="1" ht="36" customHeight="1" x14ac:dyDescent="0.3">
      <c r="B14" s="52">
        <f>IF(Settings!A45="","",IF(AND(VLOOKUP(Settings!A45,Settings!$A$41:$C$72,3,FALSE)="Y",OR(REPtype=2,REPtype=3)),"",Settings!A45))</f>
        <v>5</v>
      </c>
      <c r="C14" s="59"/>
      <c r="D14" s="66">
        <f>IF(OR(B14=0,B14=""),"",HYPERLINK("#'"&amp;VLOOKUP(B14,Settings!$A$41:$B$81,1,FALSE)&amp;"'!A1",VLOOKUP(B14,Settings!$A$41:$B$81,1,FALSE)))</f>
        <v>5</v>
      </c>
      <c r="E14" s="95" t="str">
        <f>IF(OR(B14=0,B14=""),"",HYPERLINK("#'"&amp;VLOOKUP(B14,Settings!$A$41:$B$81,1,FALSE)&amp;"'!A1",VLOOKUP(B14,Settings!$A$41:$B$81,2,FALSE)))</f>
        <v>Career Activities/Specialty Preference/Primary Care Interest/Work Location/Setting and Career Considerations</v>
      </c>
      <c r="F14" s="95"/>
      <c r="G14" s="95"/>
      <c r="H14" s="95"/>
      <c r="I14" s="95"/>
      <c r="J14" s="95"/>
      <c r="K14" s="95"/>
      <c r="L14" s="95"/>
    </row>
    <row r="15" spans="1:14" s="14" customFormat="1" ht="21" customHeight="1" x14ac:dyDescent="0.3">
      <c r="B15" s="52">
        <f>IF(Settings!A46="","",IF(AND(VLOOKUP(Settings!A46,Settings!$A$41:$C$72,3,FALSE)="Y",OR(REPtype=2,REPtype=3)),"",Settings!A46))</f>
        <v>6</v>
      </c>
      <c r="C15" s="59"/>
      <c r="D15" s="66">
        <f>IF(OR(B15=0,B15=""),"",HYPERLINK("#'"&amp;VLOOKUP(B15,Settings!$A$41:$B$81,1,FALSE)&amp;"'!A1",VLOOKUP(B15,Settings!$A$41:$B$81,1,FALSE)))</f>
        <v>6</v>
      </c>
      <c r="E15" s="95" t="str">
        <f>IF(OR(B15=0,B15=""),"",HYPERLINK("#'"&amp;VLOOKUP(B15,Settings!$A$41:$B$81,1,FALSE)&amp;"'!A1",VLOOKUP(B15,Settings!$A$41:$B$81,2,FALSE)))</f>
        <v>Parental Income and Premedical Education Loans</v>
      </c>
      <c r="F15" s="95"/>
      <c r="G15" s="95"/>
      <c r="H15" s="95"/>
      <c r="I15" s="95"/>
      <c r="J15" s="95"/>
      <c r="K15" s="95"/>
      <c r="L15" s="95"/>
    </row>
    <row r="16" spans="1:14" s="14" customFormat="1" ht="21" customHeight="1" x14ac:dyDescent="0.3">
      <c r="B16" s="52">
        <f>IF(Settings!A47="","",IF(AND(VLOOKUP(Settings!A47,Settings!$A$41:$C$72,3,FALSE)="Y",OR(REPtype=2,REPtype=3)),"",Settings!A47))</f>
        <v>7</v>
      </c>
      <c r="C16" s="59"/>
      <c r="D16" s="66">
        <f>IF(OR(B16=0,B16=""),"",HYPERLINK("#'"&amp;VLOOKUP(B16,Settings!$A$41:$B$81,1,FALSE)&amp;"'!A1",VLOOKUP(B16,Settings!$A$41:$B$81,1,FALSE)))</f>
        <v>7</v>
      </c>
      <c r="E16" s="95" t="str">
        <f>IF(OR(B16=0,B16=""),"",HYPERLINK("#'"&amp;VLOOKUP(B16,Settings!$A$41:$B$81,1,FALSE)&amp;"'!A1",VLOOKUP(B16,Settings!$A$41:$B$81,2,FALSE)))</f>
        <v>Secondary Applications and Interviews</v>
      </c>
      <c r="F16" s="95"/>
      <c r="G16" s="95"/>
      <c r="H16" s="95"/>
      <c r="I16" s="95"/>
      <c r="J16" s="95"/>
      <c r="K16" s="95"/>
      <c r="L16" s="95"/>
    </row>
    <row r="17" spans="2:13" s="14" customFormat="1" ht="21" customHeight="1" x14ac:dyDescent="0.3">
      <c r="B17" s="52">
        <f>IF(Settings!A48="","",IF(AND(VLOOKUP(Settings!A48,Settings!$A$41:$C$72,3,FALSE)="Y",OR(REPtype=2,REPtype=3)),"",Settings!A48))</f>
        <v>8</v>
      </c>
      <c r="C17" s="59"/>
      <c r="D17" s="66">
        <f>IF(OR(B17=0,B17=""),"",HYPERLINK("#'"&amp;VLOOKUP(B17,Settings!$A$41:$B$81,1,FALSE)&amp;"'!A1",VLOOKUP(B17,Settings!$A$41:$B$81,1,FALSE)))</f>
        <v>8</v>
      </c>
      <c r="E17" s="95" t="str">
        <f>IF(OR(B17=0,B17=""),"",HYPERLINK("#'"&amp;VLOOKUP(B17,Settings!$A$41:$B$81,1,FALSE)&amp;"'!A1",VLOOKUP(B17,Settings!$A$41:$B$81,2,FALSE)))</f>
        <v>Medical School Financing and Noneducation Debt</v>
      </c>
      <c r="F17" s="95"/>
      <c r="G17" s="95"/>
      <c r="H17" s="95"/>
      <c r="I17" s="95"/>
      <c r="J17" s="95"/>
      <c r="K17" s="95"/>
      <c r="L17" s="95"/>
    </row>
    <row r="18" spans="2:13" s="14" customFormat="1" ht="21" customHeight="1" x14ac:dyDescent="0.3">
      <c r="B18" s="52">
        <f>IF(Settings!A49="","",IF(AND(VLOOKUP(Settings!A49,Settings!$A$41:$C$72,3,FALSE)="Y",OR(REPtype=2,REPtype=3)),"",Settings!A49))</f>
        <v>9</v>
      </c>
      <c r="C18" s="59"/>
      <c r="D18" s="66">
        <f>IF(OR(B18=0,B18=""),"",HYPERLINK("#'"&amp;VLOOKUP(B18,Settings!$A$41:$B$81,1,FALSE)&amp;"'!A1",VLOOKUP(B18,Settings!$A$41:$B$81,1,FALSE)))</f>
        <v>9</v>
      </c>
      <c r="E18" s="95" t="str">
        <f>IF(OR(B18=0,B18=""),"",HYPERLINK("#'"&amp;VLOOKUP(B18,Settings!$A$41:$B$81,1,FALSE)&amp;"'!A1",VLOOKUP(B18,Settings!$A$41:$B$81,2,FALSE)))</f>
        <v>Disabilities and Accommodations</v>
      </c>
      <c r="F18" s="95"/>
      <c r="G18" s="95"/>
      <c r="H18" s="95"/>
      <c r="I18" s="95"/>
      <c r="J18" s="95"/>
      <c r="K18" s="95"/>
      <c r="L18" s="95"/>
    </row>
    <row r="19" spans="2:13" s="14" customFormat="1" ht="16.5" customHeight="1" x14ac:dyDescent="0.3">
      <c r="B19" s="62">
        <f>IF(Settings!A50="","",IF(AND(VLOOKUP(Settings!A50,Settings!$A$41:$C$72,3,FALSE)="Y",OR(REPtype=2,REPtype=3)),"",Settings!A50))</f>
        <v>10</v>
      </c>
      <c r="C19" s="64"/>
      <c r="D19" s="66">
        <f>IF(OR(B19=0,B19=""),"",HYPERLINK("#'"&amp;VLOOKUP(B19,Settings!$A$41:$B$81,1,FALSE)&amp;"'!A1",VLOOKUP(B19,Settings!$A$41:$B$81,1,FALSE)))</f>
        <v>10</v>
      </c>
      <c r="E19" s="95" t="str">
        <f>IF(OR(B19=0,B19=""),"",HYPERLINK("#'"&amp;VLOOKUP(B19,Settings!$A$41:$B$81,1,FALSE)&amp;"'!A1",VLOOKUP(B19,Settings!$A$41:$B$81,2,FALSE)))</f>
        <v>Gender Identity/Sexual Orientation</v>
      </c>
      <c r="F19" s="95"/>
      <c r="G19" s="95"/>
      <c r="H19" s="95"/>
      <c r="I19" s="95"/>
      <c r="J19" s="95"/>
      <c r="K19" s="95"/>
      <c r="L19" s="95"/>
      <c r="M19" s="63"/>
    </row>
    <row r="20" spans="2:13" s="14" customFormat="1" ht="16.5" customHeight="1" x14ac:dyDescent="0.3">
      <c r="B20" s="62">
        <f>IF(Settings!A51="","",IF(AND(VLOOKUP(Settings!A51,Settings!$A$41:$C$72,3,FALSE)="Y",OR(REPtype=2,REPtype=3)),"",Settings!A51))</f>
        <v>11</v>
      </c>
      <c r="C20" s="64"/>
      <c r="D20" s="66">
        <f>IF(OR(B20=0,B20=""),"",HYPERLINK("#'"&amp;VLOOKUP(B20,Settings!$A$41:$B$81,1,FALSE)&amp;"'!A1",VLOOKUP(B20,Settings!$A$41:$B$81,1,FALSE)))</f>
        <v>11</v>
      </c>
      <c r="E20" s="95" t="str">
        <f>IF(OR(B20=0,B20=""),"",HYPERLINK("#'"&amp;VLOOKUP(B20,Settings!$A$41:$B$81,1,FALSE)&amp;"'!A1",VLOOKUP(B20,Settings!$A$41:$B$81,2,FALSE)))</f>
        <v>Region and Control of Medical School</v>
      </c>
      <c r="F20" s="95"/>
      <c r="G20" s="95"/>
      <c r="H20" s="95"/>
      <c r="I20" s="95"/>
      <c r="J20" s="95"/>
      <c r="K20" s="95"/>
      <c r="L20" s="95"/>
      <c r="M20" s="63"/>
    </row>
    <row r="21" spans="2:13" s="14" customFormat="1" ht="16.5" customHeight="1" x14ac:dyDescent="0.3">
      <c r="B21" s="62" t="str">
        <f>IF(Settings!A54="","",IF(AND(VLOOKUP(Settings!A54,Settings!$A$41:$C$72,3,FALSE)="Y",OR(REPtype=2,REPtype=3)),"",Settings!A54))</f>
        <v/>
      </c>
      <c r="C21" s="64"/>
      <c r="D21" s="66"/>
      <c r="E21" s="95"/>
      <c r="F21" s="95"/>
      <c r="G21" s="95"/>
      <c r="H21" s="95"/>
      <c r="I21" s="95"/>
      <c r="J21" s="95"/>
      <c r="K21" s="95"/>
      <c r="L21" s="95"/>
      <c r="M21" s="63"/>
    </row>
    <row r="22" spans="2:13" s="14" customFormat="1" ht="16.5" customHeight="1" x14ac:dyDescent="0.3">
      <c r="B22" s="62" t="str">
        <f>IF(Settings!A55="","",IF(AND(VLOOKUP(Settings!A55,Settings!$A$41:$C$72,3,FALSE)="Y",OR(REPtype=2,REPtype=3)),"",Settings!A55))</f>
        <v/>
      </c>
      <c r="C22" s="64"/>
      <c r="D22" s="66" t="str">
        <f>IF(OR(B21=0,B21=""),"",HYPERLINK("#'"&amp;VLOOKUP(B21,Settings!$A$41:$B$81,1,FALSE)&amp;"'!A1",VLOOKUP(B21,Settings!$A$41:$B$81,1,FALSE)))</f>
        <v/>
      </c>
      <c r="E22" s="95" t="str">
        <f>IF(OR(B21=0,B21=""),"",VLOOKUP(D22,Settings!$A$41:$B$81,2,FALSE))</f>
        <v/>
      </c>
      <c r="F22" s="95"/>
      <c r="G22" s="95"/>
      <c r="H22" s="95"/>
      <c r="I22" s="95"/>
      <c r="J22" s="95"/>
      <c r="K22" s="95"/>
      <c r="L22" s="95"/>
      <c r="M22" s="63"/>
    </row>
    <row r="23" spans="2:13" s="14" customFormat="1" ht="16.5" customHeight="1" x14ac:dyDescent="0.3">
      <c r="B23" s="62" t="str">
        <f>IF(Settings!A56="","",IF(AND(VLOOKUP(Settings!A56,Settings!$A$41:$C$72,3,FALSE)="Y",OR(REPtype=2,REPtype=3)),"",Settings!A56))</f>
        <v/>
      </c>
      <c r="C23" s="64"/>
      <c r="D23" s="66" t="str">
        <f>IF(OR(B22=0,B22=""),"",HYPERLINK("#'"&amp;VLOOKUP(B22,Settings!$A$41:$B$81,1,FALSE)&amp;"'!A1",VLOOKUP(B22,Settings!$A$41:$B$81,1,FALSE)))</f>
        <v/>
      </c>
      <c r="E23" s="95" t="str">
        <f>IF(OR(B22=0,B22=""),"",VLOOKUP(D23,Settings!$A$41:$B$81,2,FALSE))</f>
        <v/>
      </c>
      <c r="F23" s="95"/>
      <c r="G23" s="95"/>
      <c r="H23" s="95"/>
      <c r="I23" s="95"/>
      <c r="J23" s="95"/>
      <c r="K23" s="95"/>
      <c r="L23" s="95"/>
      <c r="M23" s="63"/>
    </row>
    <row r="24" spans="2:13" s="60" customFormat="1" ht="16.5" customHeight="1" x14ac:dyDescent="0.25">
      <c r="B24" s="62" t="str">
        <f>IF(Settings!A57="","",IF(AND(VLOOKUP(Settings!A57,Settings!$A$41:$C$72,3,FALSE)="Y",OR(REPtype=2,REPtype=3)),"",Settings!A57))</f>
        <v/>
      </c>
      <c r="C24" s="64"/>
      <c r="D24" s="66" t="str">
        <f>IF(OR(B23=0,B23=""),"",HYPERLINK("#'"&amp;VLOOKUP(B23,Settings!$A$41:$B$81,1,FALSE)&amp;"'!A1",VLOOKUP(B23,Settings!$A$41:$B$81,1,FALSE)))</f>
        <v/>
      </c>
      <c r="E24" s="95" t="str">
        <f>IF(OR(B23=0,B23=""),"",VLOOKUP(D24,Settings!$A$41:$B$81,2,FALSE))</f>
        <v/>
      </c>
      <c r="F24" s="95"/>
      <c r="G24" s="95"/>
      <c r="H24" s="95"/>
      <c r="I24" s="95"/>
      <c r="J24" s="95"/>
      <c r="K24" s="95"/>
      <c r="L24" s="95"/>
      <c r="M24" s="63"/>
    </row>
    <row r="25" spans="2:13" s="60" customFormat="1" ht="16.5" customHeight="1" x14ac:dyDescent="0.25">
      <c r="B25" s="62" t="str">
        <f>IF(Settings!A58="","",IF(AND(VLOOKUP(Settings!A58,Settings!$A$41:$C$72,3,FALSE)="Y",OR(REPtype=2,REPtype=3)),"",Settings!A58))</f>
        <v/>
      </c>
      <c r="C25" s="63"/>
      <c r="D25" s="66" t="str">
        <f>IF(OR(B24=0,B24=""),"",HYPERLINK("#'"&amp;VLOOKUP(B24,Settings!$A$41:$B$81,1,FALSE)&amp;"'!A1",VLOOKUP(B24,Settings!$A$41:$B$81,1,FALSE)))</f>
        <v/>
      </c>
      <c r="E25" s="95" t="str">
        <f>IF(OR(B24=0,B24=""),"",VLOOKUP(D25,Settings!$A$41:$B$81,2,FALSE))</f>
        <v/>
      </c>
      <c r="F25" s="95"/>
      <c r="G25" s="95"/>
      <c r="H25" s="95"/>
      <c r="I25" s="95"/>
      <c r="J25" s="95"/>
      <c r="K25" s="95"/>
      <c r="L25" s="95"/>
      <c r="M25" s="63"/>
    </row>
    <row r="26" spans="2:13" s="60" customFormat="1" ht="16.5" customHeight="1" x14ac:dyDescent="0.25">
      <c r="B26" s="62" t="str">
        <f>IF(Settings!A59="","",IF(AND(VLOOKUP(Settings!A59,Settings!$A$41:$C$72,3,FALSE)="Y",OR(REPtype=2,REPtype=3)),"",Settings!A59))</f>
        <v/>
      </c>
      <c r="C26" s="63"/>
      <c r="D26" s="66" t="str">
        <f>IF(OR(B25=0,B25=""),"",HYPERLINK("#'"&amp;VLOOKUP(B25,Settings!$A$41:$B$81,1,FALSE)&amp;"'!A1",VLOOKUP(B25,Settings!$A$41:$B$81,1,FALSE)))</f>
        <v/>
      </c>
      <c r="E26" s="95" t="str">
        <f>IF(OR(B25=0,B25=""),"",VLOOKUP(D26,Settings!$A$41:$B$81,2,FALSE))</f>
        <v/>
      </c>
      <c r="F26" s="95"/>
      <c r="G26" s="95"/>
      <c r="H26" s="95"/>
      <c r="I26" s="95"/>
      <c r="J26" s="95"/>
      <c r="K26" s="95"/>
      <c r="L26" s="95"/>
      <c r="M26" s="63"/>
    </row>
    <row r="27" spans="2:13" s="60" customFormat="1" ht="16.5" customHeight="1" x14ac:dyDescent="0.25">
      <c r="B27" s="62" t="str">
        <f>IF(Settings!A60="","",IF(AND(VLOOKUP(Settings!A60,Settings!$A$41:$C$72,3,FALSE)="Y",OR(REPtype=2,REPtype=3)),"",Settings!A60))</f>
        <v/>
      </c>
      <c r="C27" s="63"/>
      <c r="D27" s="66" t="str">
        <f>IF(OR(B26=0,B26=""),"",HYPERLINK("#'"&amp;VLOOKUP(B26,Settings!$A$41:$B$81,1,FALSE)&amp;"'!A1",VLOOKUP(B26,Settings!$A$41:$B$81,1,FALSE)))</f>
        <v/>
      </c>
      <c r="E27" s="95" t="str">
        <f>IF(OR(B26=0,B26=""),"",VLOOKUP(D27,Settings!$A$41:$B$81,2,FALSE))</f>
        <v/>
      </c>
      <c r="F27" s="95"/>
      <c r="G27" s="95"/>
      <c r="H27" s="95"/>
      <c r="I27" s="95"/>
      <c r="J27" s="95"/>
      <c r="K27" s="95"/>
      <c r="L27" s="95"/>
      <c r="M27" s="63"/>
    </row>
    <row r="28" spans="2:13" s="60" customFormat="1" ht="16.5" customHeight="1" x14ac:dyDescent="0.25">
      <c r="B28" s="62" t="str">
        <f>IF(Settings!A61="","",IF(AND(VLOOKUP(Settings!A61,Settings!$A$41:$C$72,3,FALSE)="Y",OR(REPtype=2,REPtype=3)),"",Settings!A61))</f>
        <v/>
      </c>
      <c r="C28" s="63"/>
      <c r="D28" s="66" t="str">
        <f>IF(OR(B27=0,B27=""),"",HYPERLINK("#'"&amp;VLOOKUP(B27,Settings!$A$41:$B$81,1,FALSE)&amp;"'!A1",VLOOKUP(B27,Settings!$A$41:$B$81,1,FALSE)))</f>
        <v/>
      </c>
      <c r="E28" s="95" t="str">
        <f>IF(OR(B27=0,B27=""),"",VLOOKUP(D28,Settings!$A$41:$B$81,2,FALSE))</f>
        <v/>
      </c>
      <c r="F28" s="95"/>
      <c r="G28" s="95"/>
      <c r="H28" s="95"/>
      <c r="I28" s="95"/>
      <c r="J28" s="95"/>
      <c r="K28" s="95"/>
      <c r="L28" s="95"/>
      <c r="M28" s="63"/>
    </row>
    <row r="29" spans="2:13" s="60" customFormat="1" ht="16.5" customHeight="1" x14ac:dyDescent="0.25">
      <c r="B29" s="62" t="str">
        <f>IF(Settings!A62="","",IF(AND(VLOOKUP(Settings!A62,Settings!$A$41:$C$72,3,FALSE)="Y",OR(REPtype=2,REPtype=3)),"",Settings!A62))</f>
        <v/>
      </c>
      <c r="C29" s="63"/>
      <c r="D29" s="66" t="str">
        <f>IF(OR(B28=0,B28=""),"",HYPERLINK("#'"&amp;VLOOKUP(B28,Settings!$A$41:$B$81,1,FALSE)&amp;"'!A1",VLOOKUP(B28,Settings!$A$41:$B$81,1,FALSE)))</f>
        <v/>
      </c>
      <c r="E29" s="95" t="str">
        <f>IF(OR(B28=0,B28=""),"",VLOOKUP(D29,Settings!$A$41:$B$81,2,FALSE))</f>
        <v/>
      </c>
      <c r="F29" s="95"/>
      <c r="G29" s="95"/>
      <c r="H29" s="95"/>
      <c r="I29" s="95"/>
      <c r="J29" s="95"/>
      <c r="K29" s="95"/>
      <c r="L29" s="95"/>
      <c r="M29" s="63"/>
    </row>
    <row r="30" spans="2:13" s="60" customFormat="1" ht="16.5" customHeight="1" x14ac:dyDescent="0.25">
      <c r="B30" s="62" t="str">
        <f>IF(Settings!A63="","",IF(AND(VLOOKUP(Settings!A63,Settings!$A$41:$C$72,3,FALSE)="Y",OR(REPtype=2,REPtype=3)),"",Settings!A63))</f>
        <v/>
      </c>
      <c r="C30" s="63"/>
      <c r="D30" s="66" t="str">
        <f>IF(OR(B29=0,B29=""),"",HYPERLINK("#'"&amp;VLOOKUP(B29,Settings!$A$41:$B$81,1,FALSE)&amp;"'!A1",VLOOKUP(B29,Settings!$A$41:$B$81,1,FALSE)))</f>
        <v/>
      </c>
      <c r="E30" s="95" t="str">
        <f>IF(OR(B29=0,B29=""),"",VLOOKUP(D30,Settings!$A$41:$B$81,2,FALSE))</f>
        <v/>
      </c>
      <c r="F30" s="95"/>
      <c r="G30" s="95"/>
      <c r="H30" s="95"/>
      <c r="I30" s="95"/>
      <c r="J30" s="95"/>
      <c r="K30" s="95"/>
      <c r="L30" s="95"/>
      <c r="M30" s="63"/>
    </row>
    <row r="31" spans="2:13" s="60" customFormat="1" ht="16.5" customHeight="1" x14ac:dyDescent="0.25">
      <c r="B31" s="62" t="str">
        <f>IF(Settings!A64="","",IF(AND(VLOOKUP(Settings!A64,Settings!$A$41:$C$72,3,FALSE)="Y",OR(REPtype=2,REPtype=3)),"",Settings!A64))</f>
        <v/>
      </c>
      <c r="C31" s="63"/>
      <c r="D31" s="66" t="str">
        <f>IF(OR(B30=0,B30=""),"",HYPERLINK("#'"&amp;VLOOKUP(B30,Settings!$A$41:$B$81,1,FALSE)&amp;"'!A1",VLOOKUP(B30,Settings!$A$41:$B$81,1,FALSE)))</f>
        <v/>
      </c>
      <c r="E31" s="95" t="str">
        <f>IF(OR(B30=0,B30=""),"",VLOOKUP(D31,Settings!$A$41:$B$81,2,FALSE))</f>
        <v/>
      </c>
      <c r="F31" s="95"/>
      <c r="G31" s="95"/>
      <c r="H31" s="95"/>
      <c r="I31" s="95"/>
      <c r="J31" s="95"/>
      <c r="K31" s="95"/>
      <c r="L31" s="95"/>
      <c r="M31" s="63"/>
    </row>
    <row r="32" spans="2:13" s="61" customFormat="1" ht="16.5" customHeight="1" x14ac:dyDescent="0.25">
      <c r="B32" s="62" t="str">
        <f>IF(Settings!A65="","",IF(AND(VLOOKUP(Settings!A65,Settings!$A$41:$C$72,3,FALSE)="Y",OR(REPtype=2,REPtype=3)),"",Settings!A65))</f>
        <v/>
      </c>
      <c r="C32" s="65"/>
      <c r="D32" s="66" t="str">
        <f>IF(OR(B31=0,B31=""),"",HYPERLINK("#'"&amp;VLOOKUP(B31,Settings!$A$41:$B$81,1,FALSE)&amp;"'!A1",VLOOKUP(B31,Settings!$A$41:$B$81,1,FALSE)))</f>
        <v/>
      </c>
      <c r="E32" s="95" t="str">
        <f>IF(OR(B31=0,B31=""),"",VLOOKUP(D32,Settings!$A$41:$B$81,2,FALSE))</f>
        <v/>
      </c>
      <c r="F32" s="95"/>
      <c r="G32" s="95"/>
      <c r="H32" s="95"/>
      <c r="I32" s="95"/>
      <c r="J32" s="95"/>
      <c r="K32" s="95"/>
      <c r="L32" s="95"/>
      <c r="M32" s="65"/>
    </row>
    <row r="33" spans="2:13" s="61" customFormat="1" ht="16.5" customHeight="1" x14ac:dyDescent="0.25">
      <c r="B33" s="62" t="str">
        <f>IF(Settings!A66="","",IF(AND(VLOOKUP(Settings!A66,Settings!$A$41:$C$72,3,FALSE)="Y",OR(REPtype=2,REPtype=3)),"",Settings!A66))</f>
        <v/>
      </c>
      <c r="C33" s="65"/>
      <c r="D33" s="66" t="str">
        <f>IF(OR(B32=0,B32=""),"",HYPERLINK("#'"&amp;VLOOKUP(B32,Settings!$A$41:$B$81,1,FALSE)&amp;"'!A1",VLOOKUP(B32,Settings!$A$41:$B$81,1,FALSE)))</f>
        <v/>
      </c>
      <c r="E33" s="95" t="str">
        <f>IF(OR(B32=0,B32=""),"",VLOOKUP(D33,Settings!$A$41:$B$81,2,FALSE))</f>
        <v/>
      </c>
      <c r="F33" s="95"/>
      <c r="G33" s="95"/>
      <c r="H33" s="95"/>
      <c r="I33" s="95"/>
      <c r="J33" s="95"/>
      <c r="K33" s="95"/>
      <c r="L33" s="95"/>
      <c r="M33" s="65"/>
    </row>
    <row r="34" spans="2:13" s="61" customFormat="1" ht="12.5" x14ac:dyDescent="0.25">
      <c r="B34" s="62" t="str">
        <f>IF(Settings!A67="","",IF(AND(VLOOKUP(Settings!A67,Settings!$A$41:$C$72,3,FALSE)="Y",OR(REPtype=2,REPtype=3)),"",Settings!A67))</f>
        <v/>
      </c>
      <c r="C34" s="65"/>
      <c r="D34" s="66" t="str">
        <f>IF(OR(B33=0,B33=""),"",HYPERLINK("#'"&amp;VLOOKUP(B33,Settings!$A$41:$B$81,1,FALSE)&amp;"'!A1",VLOOKUP(B33,Settings!$A$41:$B$81,1,FALSE)))</f>
        <v/>
      </c>
      <c r="E34" s="95" t="str">
        <f>IF(OR(B33=0,B33=""),"",VLOOKUP(D34,Settings!$A$41:$B$81,2,FALSE))</f>
        <v/>
      </c>
      <c r="F34" s="95"/>
      <c r="G34" s="95"/>
      <c r="H34" s="95"/>
      <c r="I34" s="95"/>
      <c r="J34" s="95"/>
      <c r="K34" s="95"/>
      <c r="L34" s="95"/>
      <c r="M34" s="65"/>
    </row>
    <row r="35" spans="2:13" s="61" customFormat="1" ht="12.5" x14ac:dyDescent="0.25">
      <c r="B35" s="62" t="str">
        <f>IF(Settings!A68="","",IF(AND(VLOOKUP(Settings!A68,Settings!$A$41:$C$72,3,FALSE)="Y",OR(REPtype=2,REPtype=3)),"",Settings!A68))</f>
        <v/>
      </c>
      <c r="C35" s="65"/>
      <c r="D35" s="66" t="str">
        <f>IF(OR(B34=0,B34=""),"",HYPERLINK("#'"&amp;VLOOKUP(B34,Settings!$A$41:$B$81,1,FALSE)&amp;"'!A1",VLOOKUP(B34,Settings!$A$41:$B$81,1,FALSE)))</f>
        <v/>
      </c>
      <c r="E35" s="95" t="str">
        <f>IF(OR(B34=0,B34=""),"",VLOOKUP(D35,Settings!$A$41:$B$81,2,FALSE))</f>
        <v/>
      </c>
      <c r="F35" s="95"/>
      <c r="G35" s="95"/>
      <c r="H35" s="95"/>
      <c r="I35" s="95"/>
      <c r="J35" s="95"/>
      <c r="K35" s="95"/>
      <c r="L35" s="95"/>
      <c r="M35" s="65"/>
    </row>
    <row r="36" spans="2:13" s="61" customFormat="1" ht="12.5" hidden="1" x14ac:dyDescent="0.25">
      <c r="B36" s="62" t="str">
        <f>IF(Settings!A69="","",IF(AND(VLOOKUP(Settings!A69,Settings!$A$41:$C$72,3,FALSE)="Y",OR(REPtype=2,REPtype=3)),"",Settings!A69))</f>
        <v/>
      </c>
      <c r="C36" s="65"/>
      <c r="D36" s="66" t="str">
        <f>IF(OR(B35=0,B35=""),"",HYPERLINK("#'"&amp;VLOOKUP(B35,Settings!$A$41:$B$81,1,FALSE)&amp;"'!A1",VLOOKUP(B35,Settings!$A$41:$B$81,1,FALSE)))</f>
        <v/>
      </c>
      <c r="E36" s="95" t="str">
        <f>IF(OR(B35=0,B35=""),"",VLOOKUP(D36,Settings!$A$41:$B$81,2,FALSE))</f>
        <v/>
      </c>
      <c r="F36" s="95"/>
      <c r="G36" s="95"/>
      <c r="H36" s="95"/>
      <c r="I36" s="95"/>
      <c r="J36" s="95"/>
      <c r="K36" s="95"/>
      <c r="L36" s="95"/>
      <c r="M36" s="65"/>
    </row>
    <row r="37" spans="2:13" s="61" customFormat="1" ht="12.5" hidden="1" x14ac:dyDescent="0.25">
      <c r="B37" s="62" t="str">
        <f>IF(Settings!A70="","",IF(AND(VLOOKUP(Settings!A70,Settings!$A$41:$C$72,3,FALSE)="Y",OR(REPtype=2,REPtype=3)),"",Settings!A70))</f>
        <v/>
      </c>
      <c r="C37" s="65"/>
      <c r="D37" s="66" t="str">
        <f>IF(OR(B36=0,B36=""),"",HYPERLINK("#'"&amp;VLOOKUP(B36,Settings!$A$41:$B$81,1,FALSE)&amp;"'!A1",VLOOKUP(B36,Settings!$A$41:$B$81,1,FALSE)))</f>
        <v/>
      </c>
      <c r="E37" s="95" t="str">
        <f>IF(OR(B36=0,B36=""),"",VLOOKUP(D37,Settings!$A$41:$B$81,2,FALSE))</f>
        <v/>
      </c>
      <c r="F37" s="95"/>
      <c r="G37" s="95"/>
      <c r="H37" s="95"/>
      <c r="I37" s="95"/>
      <c r="J37" s="95"/>
      <c r="K37" s="95"/>
      <c r="L37" s="95"/>
      <c r="M37" s="65"/>
    </row>
    <row r="38" spans="2:13" s="61" customFormat="1" ht="12.5" hidden="1" x14ac:dyDescent="0.25">
      <c r="B38" s="62" t="str">
        <f>IF(Settings!A71="","",IF(AND(VLOOKUP(Settings!A71,Settings!$A$41:$C$72,3,FALSE)="Y",OR(REPtype=2,REPtype=3)),"",Settings!A71))</f>
        <v/>
      </c>
      <c r="C38" s="65"/>
      <c r="D38" s="66" t="str">
        <f>IF(OR(B37=0,B37=""),"",HYPERLINK("#'"&amp;VLOOKUP(B37,Settings!$A$41:$B$81,1,FALSE)&amp;"'!A1",VLOOKUP(B37,Settings!$A$41:$B$81,1,FALSE)))</f>
        <v/>
      </c>
      <c r="E38" s="95" t="str">
        <f>IF(OR(B37=0,B37=""),"",VLOOKUP(D38,Settings!$A$41:$B$81,2,FALSE))</f>
        <v/>
      </c>
      <c r="F38" s="95"/>
      <c r="G38" s="95"/>
      <c r="H38" s="95"/>
      <c r="I38" s="95"/>
      <c r="J38" s="95"/>
      <c r="K38" s="95"/>
      <c r="L38" s="95"/>
      <c r="M38" s="65"/>
    </row>
    <row r="39" spans="2:13" s="61" customFormat="1" ht="12.5" hidden="1" x14ac:dyDescent="0.25">
      <c r="B39" s="62" t="str">
        <f>IF(Settings!A72="","",IF(AND(VLOOKUP(Settings!A72,Settings!$A$41:$C$72,3,FALSE)="Y",OR(REPtype=2,REPtype=3)),"",Settings!A72))</f>
        <v/>
      </c>
      <c r="C39" s="65"/>
      <c r="D39" s="66" t="str">
        <f>IF(OR(B38=0,B38=""),"",HYPERLINK("#'"&amp;VLOOKUP(B38,Settings!$A$41:$B$81,1,FALSE)&amp;"'!A1",VLOOKUP(B38,Settings!$A$41:$B$81,1,FALSE)))</f>
        <v/>
      </c>
      <c r="E39" s="95" t="str">
        <f>IF(OR(B38=0,B38=""),"",VLOOKUP(D39,Settings!$A$41:$B$81,2,FALSE))</f>
        <v/>
      </c>
      <c r="F39" s="95"/>
      <c r="G39" s="95"/>
      <c r="H39" s="95"/>
      <c r="I39" s="95"/>
      <c r="J39" s="95"/>
      <c r="K39" s="95"/>
      <c r="L39" s="95"/>
      <c r="M39" s="65"/>
    </row>
    <row r="40" spans="2:13" s="7" customFormat="1" ht="12.5" hidden="1" x14ac:dyDescent="0.25">
      <c r="D40" s="66" t="str">
        <f>IF(OR(B39=0,B39=""),"",HYPERLINK("#'"&amp;VLOOKUP(B39,Settings!$A$41:$B$81,1,FALSE)&amp;"'!A1",VLOOKUP(B39,Settings!$A$41:$B$81,1,FALSE)))</f>
        <v/>
      </c>
      <c r="E40" s="95" t="str">
        <f>IF(OR(B39=0,B39=""),"",VLOOKUP(D40,Settings!$A$41:$B$81,2,FALSE))</f>
        <v/>
      </c>
      <c r="F40" s="95"/>
      <c r="G40" s="95"/>
      <c r="H40" s="95"/>
      <c r="I40" s="95"/>
      <c r="J40" s="95"/>
      <c r="K40" s="95"/>
      <c r="L40" s="95"/>
    </row>
    <row r="41" spans="2:13" s="7" customFormat="1" ht="12.5" hidden="1" x14ac:dyDescent="0.25">
      <c r="D41" s="96"/>
      <c r="E41" s="96"/>
      <c r="F41" s="96"/>
      <c r="G41" s="96"/>
      <c r="H41" s="96"/>
      <c r="I41" s="96"/>
      <c r="J41" s="96"/>
      <c r="K41" s="96"/>
    </row>
    <row r="42" spans="2:13" s="7" customFormat="1" ht="12.5" hidden="1" x14ac:dyDescent="0.25">
      <c r="D42" s="96"/>
      <c r="E42" s="96"/>
      <c r="F42" s="96"/>
      <c r="G42" s="96"/>
      <c r="H42" s="96"/>
      <c r="I42" s="96"/>
      <c r="J42" s="96"/>
      <c r="K42" s="96"/>
    </row>
    <row r="43" spans="2:13" s="7" customFormat="1" ht="12.5" hidden="1" x14ac:dyDescent="0.25">
      <c r="D43" s="96"/>
      <c r="E43" s="96"/>
      <c r="F43" s="96"/>
      <c r="G43" s="96"/>
      <c r="H43" s="96"/>
      <c r="I43" s="96"/>
      <c r="J43" s="96"/>
      <c r="K43" s="96"/>
    </row>
    <row r="44" spans="2:13" s="7" customFormat="1" ht="12.5" hidden="1" x14ac:dyDescent="0.25">
      <c r="D44" s="96"/>
      <c r="E44" s="96"/>
      <c r="F44" s="96"/>
      <c r="G44" s="96"/>
      <c r="H44" s="96"/>
      <c r="I44" s="96"/>
      <c r="J44" s="96"/>
      <c r="K44" s="96"/>
    </row>
    <row r="45" spans="2:13" s="7" customFormat="1" ht="12.5" hidden="1" x14ac:dyDescent="0.25">
      <c r="D45" s="96"/>
      <c r="E45" s="96"/>
      <c r="F45" s="96"/>
      <c r="G45" s="96"/>
      <c r="H45" s="96"/>
      <c r="I45" s="96"/>
      <c r="J45" s="96"/>
      <c r="K45" s="96"/>
    </row>
    <row r="46" spans="2:13" s="7" customFormat="1" ht="12.5" hidden="1" x14ac:dyDescent="0.25">
      <c r="D46" s="96"/>
      <c r="E46" s="96"/>
      <c r="F46" s="96"/>
      <c r="G46" s="96"/>
      <c r="H46" s="96"/>
      <c r="I46" s="96"/>
      <c r="J46" s="96"/>
      <c r="K46" s="96"/>
    </row>
    <row r="47" spans="2:13" s="7" customFormat="1" ht="12.5" hidden="1" x14ac:dyDescent="0.25"/>
    <row r="48" spans="2:13" s="7" customFormat="1" ht="12.5" hidden="1" x14ac:dyDescent="0.25"/>
    <row r="49" spans="4:12" s="7" customFormat="1" ht="12.5" hidden="1" x14ac:dyDescent="0.25"/>
    <row r="50" spans="4:12" s="7" customFormat="1" ht="12.5" hidden="1" x14ac:dyDescent="0.25"/>
    <row r="51" spans="4:12" s="7" customFormat="1" ht="12.5" hidden="1" x14ac:dyDescent="0.25"/>
    <row r="52" spans="4:12" s="7" customFormat="1" ht="12.5" hidden="1" x14ac:dyDescent="0.25"/>
    <row r="53" spans="4:12" s="7" customFormat="1" ht="12.5" hidden="1" x14ac:dyDescent="0.25"/>
    <row r="54" spans="4:12" s="7" customFormat="1" ht="12.5" hidden="1" x14ac:dyDescent="0.25"/>
    <row r="55" spans="4:12" s="7" customFormat="1" ht="12.5" hidden="1" x14ac:dyDescent="0.25"/>
    <row r="56" spans="4:12" s="7" customFormat="1" ht="12.5" hidden="1" x14ac:dyDescent="0.25"/>
    <row r="57" spans="4:12" s="7" customFormat="1" ht="12.5" hidden="1" x14ac:dyDescent="0.25"/>
    <row r="58" spans="4:12" s="7" customFormat="1" ht="12.5" hidden="1" x14ac:dyDescent="0.25"/>
    <row r="59" spans="4:12" ht="13" hidden="1" x14ac:dyDescent="0.3">
      <c r="D59" s="7"/>
      <c r="E59" s="7"/>
      <c r="F59" s="7"/>
      <c r="G59" s="7"/>
      <c r="H59" s="7"/>
      <c r="I59" s="7"/>
      <c r="J59" s="7"/>
      <c r="K59" s="7"/>
      <c r="L59" s="7"/>
    </row>
    <row r="60" spans="4:12" ht="13" hidden="1" x14ac:dyDescent="0.3"/>
    <row r="61" spans="4:12" ht="13" hidden="1" x14ac:dyDescent="0.3"/>
    <row r="62" spans="4:12" ht="13" hidden="1" x14ac:dyDescent="0.3"/>
    <row r="63" spans="4:12" ht="13" hidden="1" x14ac:dyDescent="0.3"/>
    <row r="64" spans="4:12" ht="13" hidden="1" x14ac:dyDescent="0.3"/>
    <row r="65" ht="13" hidden="1" x14ac:dyDescent="0.3"/>
    <row r="66" ht="13" hidden="1" x14ac:dyDescent="0.3"/>
    <row r="67" ht="13" hidden="1" x14ac:dyDescent="0.3"/>
    <row r="68" ht="13" hidden="1" x14ac:dyDescent="0.3"/>
    <row r="69" ht="13" hidden="1" x14ac:dyDescent="0.3"/>
  </sheetData>
  <sheetProtection algorithmName="SHA-512" hashValue="YLvJuvj46V8ynjjwhruq05CrzWGo6q8mkOtrWmYBHV/GdzaXivWjJXnQKFe1C2s5qqLMCXjPnZRemzQfOKG4yA==" saltValue="YMmWWbrXXQVi2bcx2ZHX6w==" spinCount="100000" sheet="1" objects="1" scenarios="1"/>
  <mergeCells count="43">
    <mergeCell ref="E11:L11"/>
    <mergeCell ref="E12:L12"/>
    <mergeCell ref="E13:L13"/>
    <mergeCell ref="E14:L14"/>
    <mergeCell ref="A1:B1"/>
    <mergeCell ref="C1:M1"/>
    <mergeCell ref="A2:B2"/>
    <mergeCell ref="C2:M2"/>
    <mergeCell ref="C7:L7"/>
    <mergeCell ref="C9:L9"/>
    <mergeCell ref="E10:L10"/>
    <mergeCell ref="D45:K45"/>
    <mergeCell ref="D46:K46"/>
    <mergeCell ref="E35:L35"/>
    <mergeCell ref="E36:L3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s>
  <printOptions horizontalCentered="1"/>
  <pageMargins left="0.2" right="0.2" top="0.25" bottom="0.35" header="0.3" footer="0.4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118"/>
  <sheetViews>
    <sheetView zoomScale="90" zoomScaleNormal="9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7" t="s">
        <v>25</v>
      </c>
      <c r="B1" s="97"/>
      <c r="C1" s="98" t="str">
        <f ca="1">MID(CELL("filename",A1),FIND("]",CELL("filename",A1))+1,255)</f>
        <v>Executive Summary</v>
      </c>
      <c r="D1" s="98"/>
      <c r="E1" s="98"/>
      <c r="F1" s="98"/>
      <c r="G1" s="98"/>
      <c r="H1" s="98"/>
      <c r="I1" s="98"/>
      <c r="J1" s="98"/>
      <c r="K1" s="98"/>
      <c r="L1" s="98"/>
      <c r="M1" s="98"/>
      <c r="N1" s="4"/>
    </row>
    <row r="2" spans="1:14" s="5" customFormat="1" ht="17.25" customHeight="1" x14ac:dyDescent="0.35">
      <c r="A2" s="99" t="str">
        <f>REPyear</f>
        <v>2024</v>
      </c>
      <c r="B2" s="99"/>
      <c r="C2" s="100" t="str">
        <f>REPyear&amp;" Matriculating Student Questionnaire"</f>
        <v>2024 Matriculating Student Questionnaire</v>
      </c>
      <c r="D2" s="100"/>
      <c r="E2" s="100"/>
      <c r="F2" s="100"/>
      <c r="G2" s="100"/>
      <c r="H2" s="100"/>
      <c r="I2" s="100"/>
      <c r="J2" s="100"/>
      <c r="K2" s="100"/>
      <c r="L2" s="100"/>
      <c r="M2" s="100"/>
      <c r="N2" s="6"/>
    </row>
    <row r="3" spans="1:14" s="7" customFormat="1" ht="12.5" x14ac:dyDescent="0.25"/>
    <row r="4" spans="1:14" s="9" customFormat="1" ht="12.5" x14ac:dyDescent="0.25"/>
    <row r="5" spans="1:14" s="7" customFormat="1" ht="14" x14ac:dyDescent="0.25">
      <c r="B5" s="103" t="s">
        <v>340</v>
      </c>
      <c r="C5" s="103"/>
      <c r="D5" s="103"/>
      <c r="E5" s="103"/>
      <c r="F5" s="103"/>
      <c r="G5" s="103"/>
      <c r="H5" s="103"/>
      <c r="I5" s="103"/>
      <c r="J5" s="103"/>
      <c r="K5" s="103"/>
      <c r="L5" s="103"/>
      <c r="M5" s="103"/>
    </row>
    <row r="6" spans="1:14" s="7" customFormat="1" ht="12.5" x14ac:dyDescent="0.25"/>
    <row r="7" spans="1:14" s="7" customFormat="1" ht="89.25" customHeight="1" x14ac:dyDescent="0.25">
      <c r="B7" s="105" t="str">
        <f>"The Matriculating Student Questionnaire (MSQ) is administered annually by the Association of American Medical Colleges (AAMC) and collects information about entering medical students for the purpose of helping medical schools accredited by the "&amp;"U.S. Liaison Committee on Medical Education (LCME) improve medical education. "&amp;"The MSQ reports serve as benchmarking tools, and feedback from the MSQ helps medical schools plan their educational programs to fit the needs of their students. "&amp;"The All Schools Summary Report presents national data from the "&amp;REPyear&amp;" MSQ and includes national data from the "&amp;(REPyear-1)&amp;" and "&amp;(REPyear-2)&amp;" MSQs for comparison purposes, where comparison data are available. Some counts may change slightly from previous MSQ reports due to updates made to the MSQ data file. "</f>
        <v xml:space="preserve">The Matriculating Student Questionnaire (MSQ) is administered annually by the Association of American Medical Colleges (AAMC) and collects information about entering medical students for the purpose of helping medical schools accredited by the U.S. Liaison Committee on Medical Education (LCME) improve medical education. The MSQ reports serve as benchmarking tools, and feedback from the MSQ helps medical schools plan their educational programs to fit the needs of their students. The All Schools Summary Report presents national data from the 2024 MSQ and includes national data from the 2023 and 2022 MSQs for comparison purposes, where comparison data are available. Some counts may change slightly from previous MSQ reports due to updates made to the MSQ data file. </v>
      </c>
      <c r="C7" s="105"/>
      <c r="D7" s="105"/>
      <c r="E7" s="105"/>
      <c r="F7" s="105"/>
      <c r="G7" s="105"/>
      <c r="H7" s="105"/>
      <c r="I7" s="105"/>
      <c r="J7" s="105"/>
      <c r="K7" s="105"/>
      <c r="L7" s="105"/>
      <c r="M7" s="105"/>
    </row>
    <row r="8" spans="1:14" s="7" customFormat="1" ht="4.5" customHeight="1" x14ac:dyDescent="0.25"/>
    <row r="9" spans="1:14" s="7" customFormat="1" ht="29.25" customHeight="1" x14ac:dyDescent="0.25">
      <c r="B9" s="104" t="s">
        <v>461</v>
      </c>
      <c r="C9" s="104"/>
      <c r="D9" s="104"/>
      <c r="E9" s="104"/>
      <c r="F9" s="104"/>
      <c r="G9" s="104"/>
      <c r="H9" s="104"/>
      <c r="I9" s="104"/>
      <c r="J9" s="104"/>
      <c r="K9" s="104"/>
      <c r="L9" s="104"/>
      <c r="M9" s="104"/>
    </row>
    <row r="10" spans="1:14" s="7" customFormat="1" ht="12.5" x14ac:dyDescent="0.25"/>
    <row r="11" spans="1:14" ht="79" customHeight="1" x14ac:dyDescent="0.3">
      <c r="B11" s="105" t="s">
        <v>341</v>
      </c>
      <c r="C11" s="105"/>
      <c r="D11" s="105"/>
      <c r="E11" s="105"/>
      <c r="F11" s="105"/>
      <c r="G11" s="105"/>
      <c r="H11" s="105"/>
      <c r="I11" s="105"/>
      <c r="J11" s="105"/>
      <c r="K11" s="105"/>
      <c r="L11" s="105"/>
      <c r="M11" s="105"/>
    </row>
    <row r="12" spans="1:14" s="7" customFormat="1" ht="4.5" customHeight="1" x14ac:dyDescent="0.25"/>
    <row r="13" spans="1:14" s="7" customFormat="1" ht="26.25" customHeight="1" x14ac:dyDescent="0.25">
      <c r="B13" s="104" t="s">
        <v>469</v>
      </c>
      <c r="C13" s="104"/>
      <c r="D13" s="104"/>
      <c r="E13" s="104"/>
      <c r="F13" s="104"/>
      <c r="G13" s="104"/>
      <c r="H13" s="104"/>
      <c r="I13" s="104"/>
      <c r="J13" s="104"/>
      <c r="K13" s="104"/>
      <c r="L13" s="104"/>
      <c r="M13" s="104"/>
    </row>
    <row r="14" spans="1:14" s="7" customFormat="1" ht="4.5" customHeight="1" x14ac:dyDescent="0.25"/>
    <row r="15" spans="1:14" s="7" customFormat="1" ht="14.25" customHeight="1" x14ac:dyDescent="0.25">
      <c r="B15" s="104" t="s">
        <v>462</v>
      </c>
      <c r="C15" s="104"/>
      <c r="D15" s="104"/>
      <c r="E15" s="104"/>
      <c r="F15" s="104"/>
      <c r="G15" s="104"/>
      <c r="H15" s="104"/>
      <c r="I15" s="104"/>
      <c r="J15" s="104"/>
      <c r="K15" s="104"/>
      <c r="L15" s="104"/>
      <c r="M15" s="104"/>
    </row>
    <row r="16" spans="1:14" s="7" customFormat="1" ht="12.5" x14ac:dyDescent="0.25"/>
    <row r="17" spans="2:13" s="7" customFormat="1" ht="14" x14ac:dyDescent="0.25">
      <c r="B17" s="103" t="s">
        <v>342</v>
      </c>
      <c r="C17" s="103"/>
      <c r="D17" s="103"/>
      <c r="E17" s="103"/>
      <c r="F17" s="103"/>
      <c r="G17" s="103"/>
      <c r="H17" s="103"/>
      <c r="I17" s="103"/>
      <c r="J17" s="103"/>
      <c r="K17" s="103"/>
      <c r="L17" s="103"/>
      <c r="M17" s="103"/>
    </row>
    <row r="18" spans="2:13" s="7" customFormat="1" ht="12.5" x14ac:dyDescent="0.25"/>
    <row r="19" spans="2:13" s="7" customFormat="1" ht="54.5" customHeight="1" x14ac:dyDescent="0.25">
      <c r="B19" s="105" t="s">
        <v>500</v>
      </c>
      <c r="C19" s="105"/>
      <c r="D19" s="105"/>
      <c r="E19" s="105"/>
      <c r="F19" s="105"/>
      <c r="G19" s="105"/>
      <c r="H19" s="105"/>
      <c r="I19" s="105"/>
      <c r="J19" s="105"/>
      <c r="K19" s="105"/>
      <c r="L19" s="105"/>
      <c r="M19" s="105"/>
    </row>
    <row r="20" spans="2:13" s="7" customFormat="1" ht="12.5" x14ac:dyDescent="0.25"/>
    <row r="21" spans="2:13" s="7" customFormat="1" ht="142.5" customHeight="1" x14ac:dyDescent="0.25">
      <c r="B21" s="105" t="s">
        <v>501</v>
      </c>
      <c r="C21" s="105"/>
      <c r="D21" s="105"/>
      <c r="E21" s="105"/>
      <c r="F21" s="105"/>
      <c r="G21" s="105"/>
      <c r="H21" s="105"/>
      <c r="I21" s="105"/>
      <c r="J21" s="105"/>
      <c r="K21" s="105"/>
      <c r="L21" s="105"/>
      <c r="M21" s="105"/>
    </row>
    <row r="22" spans="2:13" s="7" customFormat="1" ht="12.5" x14ac:dyDescent="0.25"/>
    <row r="23" spans="2:13" s="7" customFormat="1" ht="80.25" customHeight="1" x14ac:dyDescent="0.25">
      <c r="B23" s="105" t="s">
        <v>470</v>
      </c>
      <c r="C23" s="105"/>
      <c r="D23" s="105"/>
      <c r="E23" s="105"/>
      <c r="F23" s="105"/>
      <c r="G23" s="105"/>
      <c r="H23" s="105"/>
      <c r="I23" s="105"/>
      <c r="J23" s="105"/>
      <c r="K23" s="105"/>
      <c r="L23" s="105"/>
      <c r="M23" s="105"/>
    </row>
    <row r="24" spans="2:13" s="7" customFormat="1" ht="12.5" x14ac:dyDescent="0.25"/>
    <row r="25" spans="2:13" s="7" customFormat="1" ht="39.75" customHeight="1" x14ac:dyDescent="0.25">
      <c r="B25" s="105" t="s">
        <v>347</v>
      </c>
      <c r="C25" s="105"/>
      <c r="D25" s="105"/>
      <c r="E25" s="105"/>
      <c r="F25" s="105"/>
      <c r="G25" s="105"/>
      <c r="H25" s="105"/>
      <c r="I25" s="105"/>
      <c r="J25" s="105"/>
      <c r="K25" s="105"/>
      <c r="L25" s="105"/>
      <c r="M25" s="105"/>
    </row>
    <row r="26" spans="2:13" s="7" customFormat="1" ht="12.5" x14ac:dyDescent="0.25"/>
    <row r="27" spans="2:13" s="7" customFormat="1" ht="14" x14ac:dyDescent="0.25">
      <c r="B27" s="103" t="s">
        <v>348</v>
      </c>
      <c r="C27" s="103"/>
      <c r="D27" s="103"/>
      <c r="E27" s="103"/>
      <c r="F27" s="103"/>
      <c r="G27" s="103"/>
      <c r="H27" s="103"/>
      <c r="I27" s="103"/>
      <c r="J27" s="103"/>
      <c r="K27" s="103"/>
      <c r="L27" s="103"/>
      <c r="M27" s="103"/>
    </row>
    <row r="28" spans="2:13" s="7" customFormat="1" ht="12.5" x14ac:dyDescent="0.25"/>
    <row r="29" spans="2:13" s="7" customFormat="1" ht="53.25" customHeight="1" x14ac:dyDescent="0.25">
      <c r="B29" s="105" t="str">
        <f>"The MSQ continues to evolve as part of ongoing efforts to re-engineer and align the AAMC Student Surveys. For example, extensive changes were made to the content of the MSQ in 2013. In addition, minor changes were made to the MSQ in "&amp;REPyear-2&amp;", "&amp;REPyear-1&amp;", and "&amp;REPyear&amp;". For new survey items, comparisons to prior years cannot be made. Blank rows and columns indicate that comparable data are not available."</f>
        <v>The MSQ continues to evolve as part of ongoing efforts to re-engineer and align the AAMC Student Surveys. For example, extensive changes were made to the content of the MSQ in 2013. In addition, minor changes were made to the MSQ in 2022, 2023, and 2024. For new survey items, comparisons to prior years cannot be made. Blank rows and columns indicate that comparable data are not available.</v>
      </c>
      <c r="C29" s="105"/>
      <c r="D29" s="105"/>
      <c r="E29" s="105"/>
      <c r="F29" s="105"/>
      <c r="G29" s="105"/>
      <c r="H29" s="105"/>
      <c r="I29" s="105"/>
      <c r="J29" s="105"/>
      <c r="K29" s="105"/>
      <c r="L29" s="105"/>
      <c r="M29" s="105"/>
    </row>
    <row r="30" spans="2:13" s="7" customFormat="1" ht="12.5" x14ac:dyDescent="0.25"/>
    <row r="31" spans="2:13" s="7" customFormat="1" ht="40" customHeight="1" x14ac:dyDescent="0.25">
      <c r="B31" s="105" t="s">
        <v>502</v>
      </c>
      <c r="C31" s="105"/>
      <c r="D31" s="105"/>
      <c r="E31" s="105"/>
      <c r="F31" s="105"/>
      <c r="G31" s="105"/>
      <c r="H31" s="105"/>
      <c r="I31" s="105"/>
      <c r="J31" s="105"/>
      <c r="K31" s="105"/>
      <c r="L31" s="105"/>
      <c r="M31" s="105"/>
    </row>
    <row r="32" spans="2:13" s="7" customFormat="1" ht="12.5" x14ac:dyDescent="0.25"/>
    <row r="33" spans="2:13" s="7" customFormat="1" ht="14" x14ac:dyDescent="0.25">
      <c r="B33" s="103" t="s">
        <v>349</v>
      </c>
      <c r="C33" s="103"/>
      <c r="D33" s="103"/>
      <c r="E33" s="103"/>
      <c r="F33" s="103"/>
      <c r="G33" s="103"/>
      <c r="H33" s="103"/>
      <c r="I33" s="103"/>
      <c r="J33" s="103"/>
      <c r="K33" s="103"/>
      <c r="L33" s="103"/>
      <c r="M33" s="103"/>
    </row>
    <row r="34" spans="2:13" s="7" customFormat="1" ht="14" x14ac:dyDescent="0.25">
      <c r="B34" s="67"/>
      <c r="C34" s="67"/>
      <c r="D34" s="67"/>
      <c r="E34" s="67"/>
      <c r="F34" s="67"/>
      <c r="G34" s="67"/>
      <c r="H34" s="67"/>
      <c r="I34" s="67"/>
      <c r="J34" s="67"/>
      <c r="K34" s="67"/>
      <c r="L34" s="67"/>
      <c r="M34" s="67"/>
    </row>
    <row r="35" spans="2:13" s="7" customFormat="1" ht="118" customHeight="1" x14ac:dyDescent="0.25">
      <c r="B35" s="105" t="s">
        <v>512</v>
      </c>
      <c r="C35" s="105"/>
      <c r="D35" s="105"/>
      <c r="E35" s="105"/>
      <c r="F35" s="105"/>
      <c r="G35" s="105"/>
      <c r="H35" s="105"/>
      <c r="I35" s="105"/>
      <c r="J35" s="105"/>
      <c r="K35" s="105"/>
      <c r="L35" s="105"/>
      <c r="M35" s="105"/>
    </row>
    <row r="36" spans="2:13" s="7" customFormat="1" ht="12.5" x14ac:dyDescent="0.25"/>
    <row r="37" spans="2:13" s="7" customFormat="1" ht="13" customHeight="1" x14ac:dyDescent="0.25">
      <c r="B37" s="106" t="str">
        <f>"Matriculants Reporting Educational Debt dropped from "&amp;REPyear-1&amp;" to "&amp;REPyear&amp;"."</f>
        <v>Matriculants Reporting Educational Debt dropped from 2023 to 2024.</v>
      </c>
      <c r="C37" s="106"/>
      <c r="D37" s="106"/>
      <c r="E37" s="106"/>
      <c r="F37" s="106"/>
      <c r="G37" s="106"/>
      <c r="H37" s="106"/>
      <c r="I37" s="106"/>
      <c r="J37" s="106"/>
      <c r="K37" s="106"/>
      <c r="L37" s="106"/>
      <c r="M37" s="106"/>
    </row>
    <row r="38" spans="2:13" s="7" customFormat="1" ht="12.5" x14ac:dyDescent="0.25"/>
    <row r="39" spans="2:13" s="7" customFormat="1" ht="53.25" customHeight="1" x14ac:dyDescent="0.25">
      <c r="B39" s="105" t="s">
        <v>503</v>
      </c>
      <c r="C39" s="105"/>
      <c r="D39" s="105"/>
      <c r="E39" s="105"/>
      <c r="F39" s="105"/>
      <c r="G39" s="105"/>
      <c r="H39" s="105"/>
      <c r="I39" s="105"/>
      <c r="J39" s="105"/>
      <c r="K39" s="105"/>
      <c r="L39" s="105"/>
      <c r="M39" s="105"/>
    </row>
    <row r="40" spans="2:13" s="7" customFormat="1" ht="12.5" x14ac:dyDescent="0.25"/>
    <row r="41" spans="2:13" s="7" customFormat="1" ht="13" x14ac:dyDescent="0.25">
      <c r="B41" s="106" t="s">
        <v>446</v>
      </c>
      <c r="C41" s="106"/>
      <c r="D41" s="106"/>
      <c r="E41" s="106"/>
      <c r="F41" s="106"/>
      <c r="G41" s="106"/>
      <c r="H41" s="106"/>
      <c r="I41" s="106"/>
      <c r="J41" s="106"/>
      <c r="K41" s="106"/>
      <c r="L41" s="106"/>
      <c r="M41" s="106"/>
    </row>
    <row r="42" spans="2:13" s="7" customFormat="1" ht="12.5" x14ac:dyDescent="0.25"/>
    <row r="43" spans="2:13" s="7" customFormat="1" ht="52.5" customHeight="1" x14ac:dyDescent="0.25">
      <c r="B43" s="105" t="s">
        <v>504</v>
      </c>
      <c r="C43" s="105"/>
      <c r="D43" s="105"/>
      <c r="E43" s="105"/>
      <c r="F43" s="105"/>
      <c r="G43" s="105"/>
      <c r="H43" s="105"/>
      <c r="I43" s="105"/>
      <c r="J43" s="105"/>
      <c r="K43" s="105"/>
      <c r="L43" s="105"/>
      <c r="M43" s="105"/>
    </row>
    <row r="44" spans="2:13" s="7" customFormat="1" ht="12.5" x14ac:dyDescent="0.25"/>
    <row r="45" spans="2:13" s="7" customFormat="1" ht="13" x14ac:dyDescent="0.25">
      <c r="B45" s="106" t="s">
        <v>447</v>
      </c>
      <c r="C45" s="106"/>
      <c r="D45" s="106"/>
      <c r="E45" s="106"/>
      <c r="F45" s="106"/>
      <c r="G45" s="106"/>
      <c r="H45" s="106"/>
      <c r="I45" s="106"/>
      <c r="J45" s="106"/>
      <c r="K45" s="106"/>
      <c r="L45" s="106"/>
      <c r="M45" s="106"/>
    </row>
    <row r="46" spans="2:13" s="7" customFormat="1" ht="12.5" x14ac:dyDescent="0.25"/>
    <row r="47" spans="2:13" s="7" customFormat="1" ht="52" customHeight="1" x14ac:dyDescent="0.25">
      <c r="B47" s="105" t="s">
        <v>505</v>
      </c>
      <c r="C47" s="105"/>
      <c r="D47" s="105"/>
      <c r="E47" s="105"/>
      <c r="F47" s="105"/>
      <c r="G47" s="105"/>
      <c r="H47" s="105"/>
      <c r="I47" s="105"/>
      <c r="J47" s="105"/>
      <c r="K47" s="105"/>
      <c r="L47" s="105"/>
      <c r="M47" s="105"/>
    </row>
    <row r="48" spans="2:13" s="7" customFormat="1" ht="12.5" x14ac:dyDescent="0.25"/>
    <row r="49" spans="2:13" s="7" customFormat="1" ht="13" x14ac:dyDescent="0.25">
      <c r="B49" s="106" t="s">
        <v>489</v>
      </c>
      <c r="C49" s="106"/>
      <c r="D49" s="106"/>
      <c r="E49" s="106"/>
      <c r="F49" s="106"/>
      <c r="G49" s="106"/>
      <c r="H49" s="106"/>
      <c r="I49" s="106"/>
      <c r="J49" s="106"/>
      <c r="K49" s="106"/>
      <c r="L49" s="106"/>
      <c r="M49" s="106"/>
    </row>
    <row r="50" spans="2:13" s="7" customFormat="1" ht="12.5" x14ac:dyDescent="0.25"/>
    <row r="51" spans="2:13" s="7" customFormat="1" ht="130" customHeight="1" x14ac:dyDescent="0.25">
      <c r="B51" s="105" t="s">
        <v>617</v>
      </c>
      <c r="C51" s="105"/>
      <c r="D51" s="105"/>
      <c r="E51" s="105"/>
      <c r="F51" s="105"/>
      <c r="G51" s="105"/>
      <c r="H51" s="105"/>
      <c r="I51" s="105"/>
      <c r="J51" s="105"/>
      <c r="K51" s="105"/>
      <c r="L51" s="105"/>
      <c r="M51" s="105"/>
    </row>
    <row r="52" spans="2:13" s="7" customFormat="1" ht="12.5" x14ac:dyDescent="0.25"/>
    <row r="53" spans="2:13" s="7" customFormat="1" ht="13" x14ac:dyDescent="0.25">
      <c r="B53" s="106" t="s">
        <v>506</v>
      </c>
      <c r="C53" s="106"/>
      <c r="D53" s="106"/>
      <c r="E53" s="106"/>
      <c r="F53" s="106"/>
      <c r="G53" s="106"/>
      <c r="H53" s="106"/>
      <c r="I53" s="106"/>
      <c r="J53" s="106"/>
      <c r="K53" s="106"/>
      <c r="L53" s="106"/>
      <c r="M53" s="106"/>
    </row>
    <row r="54" spans="2:13" s="7" customFormat="1" ht="12.5" x14ac:dyDescent="0.25"/>
    <row r="55" spans="2:13" s="7" customFormat="1" ht="93" customHeight="1" x14ac:dyDescent="0.25">
      <c r="B55" s="105" t="s">
        <v>616</v>
      </c>
      <c r="C55" s="105"/>
      <c r="D55" s="105"/>
      <c r="E55" s="105"/>
      <c r="F55" s="105"/>
      <c r="G55" s="105"/>
      <c r="H55" s="105"/>
      <c r="I55" s="105"/>
      <c r="J55" s="105"/>
      <c r="K55" s="105"/>
      <c r="L55" s="105"/>
      <c r="M55" s="105"/>
    </row>
    <row r="56" spans="2:13" s="7" customFormat="1" ht="12.5" x14ac:dyDescent="0.25"/>
    <row r="57" spans="2:13" s="7" customFormat="1" ht="13" x14ac:dyDescent="0.25">
      <c r="B57" s="106" t="s">
        <v>448</v>
      </c>
      <c r="C57" s="106"/>
      <c r="D57" s="106"/>
      <c r="E57" s="106"/>
      <c r="F57" s="106"/>
      <c r="G57" s="106"/>
      <c r="H57" s="106"/>
      <c r="I57" s="106"/>
      <c r="J57" s="106"/>
      <c r="K57" s="106"/>
      <c r="L57" s="106"/>
      <c r="M57" s="106"/>
    </row>
    <row r="58" spans="2:13" s="7" customFormat="1" ht="12.5" x14ac:dyDescent="0.25"/>
    <row r="59" spans="2:13" s="7" customFormat="1" ht="52.5" customHeight="1" x14ac:dyDescent="0.25">
      <c r="B59" s="105" t="s">
        <v>507</v>
      </c>
      <c r="C59" s="105"/>
      <c r="D59" s="105"/>
      <c r="E59" s="105"/>
      <c r="F59" s="105"/>
      <c r="G59" s="105"/>
      <c r="H59" s="105"/>
      <c r="I59" s="105"/>
      <c r="J59" s="105"/>
      <c r="K59" s="105"/>
      <c r="L59" s="105"/>
      <c r="M59" s="105"/>
    </row>
    <row r="60" spans="2:13" s="7" customFormat="1" ht="12.5" x14ac:dyDescent="0.25">
      <c r="B60" s="16"/>
      <c r="C60" s="16"/>
      <c r="D60" s="16"/>
      <c r="E60" s="16"/>
      <c r="F60" s="16"/>
      <c r="G60" s="16"/>
      <c r="H60" s="16"/>
      <c r="I60" s="16"/>
      <c r="J60" s="16"/>
      <c r="K60" s="16"/>
      <c r="L60" s="16"/>
      <c r="M60" s="16"/>
    </row>
    <row r="61" spans="2:13" s="7" customFormat="1" ht="13" x14ac:dyDescent="0.25">
      <c r="B61" s="106" t="s">
        <v>508</v>
      </c>
      <c r="C61" s="106"/>
      <c r="D61" s="106"/>
      <c r="E61" s="106"/>
      <c r="F61" s="106"/>
      <c r="G61" s="106"/>
      <c r="H61" s="106"/>
      <c r="I61" s="106"/>
      <c r="J61" s="106"/>
      <c r="K61" s="106"/>
      <c r="L61" s="106"/>
      <c r="M61" s="106"/>
    </row>
    <row r="62" spans="2:13" s="7" customFormat="1" ht="12.5" x14ac:dyDescent="0.25"/>
    <row r="63" spans="2:13" s="7" customFormat="1" ht="39" customHeight="1" x14ac:dyDescent="0.25">
      <c r="B63" s="105" t="s">
        <v>509</v>
      </c>
      <c r="C63" s="105"/>
      <c r="D63" s="105"/>
      <c r="E63" s="105"/>
      <c r="F63" s="105"/>
      <c r="G63" s="105"/>
      <c r="H63" s="105"/>
      <c r="I63" s="105"/>
      <c r="J63" s="105"/>
      <c r="K63" s="105"/>
      <c r="L63" s="105"/>
      <c r="M63" s="105"/>
    </row>
    <row r="64" spans="2:13" s="7" customFormat="1" ht="12.5" x14ac:dyDescent="0.25"/>
    <row r="65" spans="2:13" s="7" customFormat="1" ht="41.5" customHeight="1" x14ac:dyDescent="0.25">
      <c r="B65" s="105" t="s">
        <v>510</v>
      </c>
      <c r="C65" s="105"/>
      <c r="D65" s="105"/>
      <c r="E65" s="105"/>
      <c r="F65" s="105"/>
      <c r="G65" s="105"/>
      <c r="H65" s="105"/>
      <c r="I65" s="105"/>
      <c r="J65" s="105"/>
      <c r="K65" s="105"/>
      <c r="L65" s="105"/>
      <c r="M65" s="105"/>
    </row>
    <row r="66" spans="2:13" s="7" customFormat="1" ht="12.5" x14ac:dyDescent="0.25"/>
    <row r="67" spans="2:13" s="7" customFormat="1" ht="53.5" customHeight="1" x14ac:dyDescent="0.25">
      <c r="B67" s="105" t="s">
        <v>511</v>
      </c>
      <c r="C67" s="105"/>
      <c r="D67" s="105"/>
      <c r="E67" s="105"/>
      <c r="F67" s="105"/>
      <c r="G67" s="105"/>
      <c r="H67" s="105"/>
      <c r="I67" s="105"/>
      <c r="J67" s="105"/>
      <c r="K67" s="105"/>
      <c r="L67" s="105"/>
      <c r="M67" s="105"/>
    </row>
    <row r="68" spans="2:13" s="7" customFormat="1" ht="12.5" x14ac:dyDescent="0.25"/>
    <row r="69" spans="2:13" s="7" customFormat="1" ht="14" x14ac:dyDescent="0.25">
      <c r="B69" s="103" t="s">
        <v>449</v>
      </c>
      <c r="C69" s="103"/>
      <c r="D69" s="103"/>
      <c r="E69" s="103"/>
      <c r="F69" s="103"/>
      <c r="G69" s="103"/>
      <c r="H69" s="103"/>
      <c r="I69" s="103"/>
      <c r="J69" s="103"/>
      <c r="K69" s="103"/>
      <c r="L69" s="103"/>
      <c r="M69" s="103"/>
    </row>
    <row r="70" spans="2:13" s="7" customFormat="1" ht="12.5" x14ac:dyDescent="0.25"/>
    <row r="71" spans="2:13" s="7" customFormat="1" ht="27" customHeight="1" x14ac:dyDescent="0.25">
      <c r="B71" s="104" t="s">
        <v>468</v>
      </c>
      <c r="C71" s="104"/>
      <c r="D71" s="104"/>
      <c r="E71" s="104"/>
      <c r="F71" s="104"/>
      <c r="G71" s="104"/>
      <c r="H71" s="104"/>
      <c r="I71" s="104"/>
      <c r="J71" s="104"/>
      <c r="K71" s="104"/>
      <c r="L71" s="104"/>
      <c r="M71" s="104"/>
    </row>
    <row r="72" spans="2:13" s="7" customFormat="1" ht="12.5" x14ac:dyDescent="0.25"/>
    <row r="73" spans="2:13" s="7" customFormat="1" ht="12.5" hidden="1" x14ac:dyDescent="0.25"/>
    <row r="74" spans="2:13" s="7" customFormat="1" ht="12.5" hidden="1" x14ac:dyDescent="0.25"/>
    <row r="75" spans="2:13" s="7" customFormat="1" ht="12.5" hidden="1" x14ac:dyDescent="0.25"/>
    <row r="76" spans="2:13" s="7" customFormat="1" ht="12.5" hidden="1" x14ac:dyDescent="0.25"/>
    <row r="77" spans="2:13" s="7" customFormat="1" ht="12.5" hidden="1" x14ac:dyDescent="0.25"/>
    <row r="78" spans="2:13" s="7" customFormat="1" ht="12.5" hidden="1" x14ac:dyDescent="0.25"/>
    <row r="79" spans="2:13" s="7" customFormat="1" ht="12.5" hidden="1" x14ac:dyDescent="0.25"/>
    <row r="80" spans="2:13" s="7" customFormat="1" ht="12.5" hidden="1" x14ac:dyDescent="0.25"/>
    <row r="81" s="7" customFormat="1" ht="12.5" hidden="1" x14ac:dyDescent="0.25"/>
    <row r="82" s="7" customFormat="1" ht="12.5" hidden="1" x14ac:dyDescent="0.25"/>
    <row r="83" s="7" customFormat="1" ht="12.5" hidden="1" x14ac:dyDescent="0.25"/>
    <row r="84" s="7" customFormat="1" ht="12.5" hidden="1" x14ac:dyDescent="0.25"/>
    <row r="85" ht="13" hidden="1" x14ac:dyDescent="0.3"/>
    <row r="86" ht="13" hidden="1" x14ac:dyDescent="0.3"/>
    <row r="87" ht="13" hidden="1" x14ac:dyDescent="0.3"/>
    <row r="88" ht="13" hidden="1" x14ac:dyDescent="0.3"/>
    <row r="89" ht="13" hidden="1" x14ac:dyDescent="0.3"/>
    <row r="90" ht="13" hidden="1" x14ac:dyDescent="0.3"/>
    <row r="91" ht="13" hidden="1" x14ac:dyDescent="0.3"/>
    <row r="92" ht="13" hidden="1" x14ac:dyDescent="0.3"/>
    <row r="93" ht="13" hidden="1" x14ac:dyDescent="0.3"/>
    <row r="94" ht="13" hidden="1" x14ac:dyDescent="0.3"/>
    <row r="95" ht="13" hidden="1" x14ac:dyDescent="0.3"/>
    <row r="96" ht="13" hidden="1" x14ac:dyDescent="0.3"/>
    <row r="97" ht="13" hidden="1" x14ac:dyDescent="0.3"/>
    <row r="98" ht="13" hidden="1" x14ac:dyDescent="0.3"/>
    <row r="99" ht="13" hidden="1" x14ac:dyDescent="0.3"/>
    <row r="100" ht="13" hidden="1" x14ac:dyDescent="0.3"/>
    <row r="101" ht="13" hidden="1" x14ac:dyDescent="0.3"/>
    <row r="102" ht="13" hidden="1" x14ac:dyDescent="0.3"/>
    <row r="103" ht="13" hidden="1" x14ac:dyDescent="0.3"/>
    <row r="104" ht="13" hidden="1" x14ac:dyDescent="0.3"/>
    <row r="105" ht="13" hidden="1" x14ac:dyDescent="0.3"/>
    <row r="106" ht="13" hidden="1" x14ac:dyDescent="0.3"/>
    <row r="107" ht="13" hidden="1" x14ac:dyDescent="0.3"/>
    <row r="108" ht="13" hidden="1" x14ac:dyDescent="0.3"/>
    <row r="109" ht="13" hidden="1" x14ac:dyDescent="0.3"/>
    <row r="110" ht="13" hidden="1" x14ac:dyDescent="0.3"/>
    <row r="111" ht="13" hidden="1" x14ac:dyDescent="0.3"/>
    <row r="112" ht="13" hidden="1" x14ac:dyDescent="0.3"/>
    <row r="113" ht="13" hidden="1" x14ac:dyDescent="0.3"/>
    <row r="114" ht="13" hidden="1" x14ac:dyDescent="0.3"/>
    <row r="115" ht="13" hidden="1" x14ac:dyDescent="0.3"/>
    <row r="116" ht="13" hidden="1" x14ac:dyDescent="0.3"/>
    <row r="117" ht="13" hidden="1" x14ac:dyDescent="0.3"/>
    <row r="118" ht="13" hidden="1" x14ac:dyDescent="0.3"/>
  </sheetData>
  <sheetProtection algorithmName="SHA-512" hashValue="kC3R7RxwXpXxifjDIbYOL8IvNXDdh6YsxW3k3fuiYo3HusPfAsFPRz2lIvC5AI2JwJunFa4gIM1BNABgWbf62A==" saltValue="Cxwu5FUZCvLxJJ+lJLW5OQ==" spinCount="100000" sheet="1" objects="1" scenarios="1"/>
  <mergeCells count="38">
    <mergeCell ref="B7:M7"/>
    <mergeCell ref="B9:M9"/>
    <mergeCell ref="A1:B1"/>
    <mergeCell ref="C1:M1"/>
    <mergeCell ref="A2:B2"/>
    <mergeCell ref="C2:M2"/>
    <mergeCell ref="B5:M5"/>
    <mergeCell ref="B35:M35"/>
    <mergeCell ref="B37:M37"/>
    <mergeCell ref="B39:M39"/>
    <mergeCell ref="B11:M11"/>
    <mergeCell ref="B41:M41"/>
    <mergeCell ref="B25:M25"/>
    <mergeCell ref="B27:M27"/>
    <mergeCell ref="B29:M29"/>
    <mergeCell ref="B31:M31"/>
    <mergeCell ref="B33:M33"/>
    <mergeCell ref="B13:M13"/>
    <mergeCell ref="B17:M17"/>
    <mergeCell ref="B19:M19"/>
    <mergeCell ref="B21:M21"/>
    <mergeCell ref="B23:M23"/>
    <mergeCell ref="B15:M15"/>
    <mergeCell ref="B69:M69"/>
    <mergeCell ref="B71:M71"/>
    <mergeCell ref="B43:M43"/>
    <mergeCell ref="B45:M45"/>
    <mergeCell ref="B47:M47"/>
    <mergeCell ref="B49:M49"/>
    <mergeCell ref="B51:M51"/>
    <mergeCell ref="B53:M53"/>
    <mergeCell ref="B55:M55"/>
    <mergeCell ref="B57:M57"/>
    <mergeCell ref="B59:M59"/>
    <mergeCell ref="B61:M61"/>
    <mergeCell ref="B63:M63"/>
    <mergeCell ref="B65:M65"/>
    <mergeCell ref="B67:M67"/>
  </mergeCells>
  <hyperlinks>
    <hyperlink ref="B15:M15" r:id="rId1" display="New requests for campus-level MSQ reports can be directed to msq@aamc.org." xr:uid="{709A9DFB-68A6-4ECA-ABCE-C6A5659D6AD5}"/>
    <hyperlink ref="B13:M13" r:id="rId2" display="School and campus reports are made available to schools’ authorized Student Surveys contacts, who have access via the AAMC Medical School Profile System (MSPS) web application at https://services.aamc.org/mspsreports. " xr:uid="{8DBBDCCB-5310-4A1F-A9B7-D5658217EFB6}"/>
    <hyperlink ref="B9:M9" r:id="rId3" display="Copies of the All Schools Summary Report and the survey tool are publicly available on the AAMC website at www.aamc.org/data/msq." xr:uid="{26325ADB-3229-4B60-9F65-BBBD1C47D56B}"/>
    <hyperlink ref="B71:M71" r:id="rId4" display="We encourage constituents to provide feedback regarding the MSQ reports. If you would like to provide feedback, please contact msq@aamc.org." xr:uid="{6C306574-EDC6-46EF-93AF-2EFC4A35838C}"/>
  </hyperlinks>
  <pageMargins left="0.2" right="0.2" top="0.25" bottom="0.35" header="0.3" footer="0.45"/>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9BE45-8F98-49E9-BA84-A47FFEAB87AE}">
  <sheetPr codeName="Sheet15"/>
  <dimension ref="A1:O374"/>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618</v>
      </c>
      <c r="B1" s="108"/>
      <c r="C1" s="109" t="s">
        <v>17</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0" t="s">
        <v>29</v>
      </c>
      <c r="C5" s="110"/>
      <c r="D5" s="110"/>
      <c r="E5" s="110"/>
      <c r="F5" s="110"/>
      <c r="G5" s="110"/>
      <c r="H5" s="110"/>
      <c r="I5" s="110"/>
      <c r="J5" s="110"/>
      <c r="K5" s="69"/>
      <c r="L5" s="27" t="s">
        <v>516</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v>2022</v>
      </c>
      <c r="I8" s="71">
        <v>2023</v>
      </c>
      <c r="J8" s="71">
        <v>2024</v>
      </c>
      <c r="K8" s="70"/>
    </row>
    <row r="9" spans="1:13" s="23" customFormat="1" ht="12.5" x14ac:dyDescent="0.25">
      <c r="A9" s="68"/>
      <c r="B9" s="107" t="s">
        <v>29</v>
      </c>
      <c r="C9" s="107"/>
      <c r="D9" s="107"/>
      <c r="E9" s="107"/>
      <c r="F9" s="107"/>
      <c r="G9" s="107"/>
      <c r="H9" s="74">
        <v>15794</v>
      </c>
      <c r="I9" s="74">
        <v>15202</v>
      </c>
      <c r="J9" s="74">
        <v>15556</v>
      </c>
      <c r="K9" s="68"/>
      <c r="L9" s="24"/>
      <c r="M9" s="30" t="s">
        <v>29</v>
      </c>
    </row>
    <row r="10" spans="1:13" s="23" customFormat="1" ht="12.5" x14ac:dyDescent="0.25">
      <c r="A10" s="68"/>
      <c r="B10" s="68"/>
      <c r="C10" s="68"/>
      <c r="D10" s="68"/>
      <c r="E10" s="68"/>
      <c r="F10" s="68"/>
      <c r="G10" s="68"/>
      <c r="H10" s="68"/>
      <c r="I10" s="68"/>
      <c r="J10" s="68"/>
      <c r="K10" s="68"/>
      <c r="L10" s="24"/>
      <c r="M10" s="30"/>
    </row>
    <row r="11" spans="1:13" s="23" customFormat="1" ht="12.5" x14ac:dyDescent="0.25">
      <c r="A11" s="68"/>
      <c r="B11" s="68"/>
      <c r="C11" s="68"/>
      <c r="D11" s="68"/>
      <c r="E11" s="68"/>
      <c r="F11" s="68"/>
      <c r="G11" s="68"/>
      <c r="H11" s="68"/>
      <c r="I11" s="68"/>
      <c r="J11" s="68"/>
      <c r="K11" s="68"/>
      <c r="L11" s="24"/>
      <c r="M11" s="30"/>
    </row>
    <row r="12" spans="1:13" s="26" customFormat="1" ht="39" x14ac:dyDescent="0.3">
      <c r="A12" s="69"/>
      <c r="B12" s="110" t="s">
        <v>517</v>
      </c>
      <c r="C12" s="110"/>
      <c r="D12" s="110"/>
      <c r="E12" s="110"/>
      <c r="F12" s="110"/>
      <c r="G12" s="110"/>
      <c r="H12" s="110"/>
      <c r="I12" s="110"/>
      <c r="J12" s="110"/>
      <c r="K12" s="69"/>
      <c r="L12" s="27" t="s">
        <v>517</v>
      </c>
      <c r="M12" s="31"/>
    </row>
    <row r="13" spans="1:13" s="26" customFormat="1" x14ac:dyDescent="0.25">
      <c r="A13" s="68"/>
      <c r="B13" s="68"/>
      <c r="C13" s="68"/>
      <c r="D13" s="68"/>
      <c r="E13" s="68"/>
      <c r="F13" s="68"/>
      <c r="G13" s="68"/>
      <c r="H13" s="68"/>
      <c r="I13" s="68"/>
      <c r="J13" s="68"/>
      <c r="K13" s="68"/>
      <c r="L13" s="27"/>
      <c r="M13" s="31"/>
    </row>
    <row r="14" spans="1:13" s="58" customFormat="1" x14ac:dyDescent="0.3">
      <c r="A14" s="70"/>
      <c r="B14" s="70"/>
      <c r="C14" s="70"/>
      <c r="D14" s="70"/>
      <c r="E14" s="70"/>
      <c r="F14" s="70"/>
      <c r="G14" s="70"/>
      <c r="H14" s="111" t="s">
        <v>620</v>
      </c>
      <c r="I14" s="111"/>
      <c r="J14" s="111"/>
      <c r="K14" s="70"/>
    </row>
    <row r="15" spans="1:13" s="58" customFormat="1" x14ac:dyDescent="0.3">
      <c r="A15" s="70"/>
      <c r="B15" s="70"/>
      <c r="C15" s="70"/>
      <c r="D15" s="70"/>
      <c r="E15" s="70"/>
      <c r="F15" s="70"/>
      <c r="G15" s="70"/>
      <c r="H15" s="71" t="s">
        <v>613</v>
      </c>
      <c r="I15" s="71" t="s">
        <v>614</v>
      </c>
      <c r="J15" s="71" t="s">
        <v>615</v>
      </c>
      <c r="K15" s="70"/>
    </row>
    <row r="16" spans="1:13" s="23" customFormat="1" ht="12.5" x14ac:dyDescent="0.25">
      <c r="A16" s="68"/>
      <c r="B16" s="107" t="s">
        <v>472</v>
      </c>
      <c r="C16" s="107"/>
      <c r="D16" s="107"/>
      <c r="E16" s="107"/>
      <c r="F16" s="107"/>
      <c r="G16" s="107"/>
      <c r="H16" s="76">
        <v>42.6</v>
      </c>
      <c r="I16" s="76">
        <v>42.3</v>
      </c>
      <c r="J16" s="76">
        <v>42.5</v>
      </c>
      <c r="K16" s="68"/>
      <c r="L16" s="24"/>
      <c r="M16" s="30" t="s">
        <v>472</v>
      </c>
    </row>
    <row r="17" spans="1:13" s="23" customFormat="1" ht="12.5" x14ac:dyDescent="0.25">
      <c r="A17" s="68"/>
      <c r="B17" s="107" t="s">
        <v>473</v>
      </c>
      <c r="C17" s="107"/>
      <c r="D17" s="107"/>
      <c r="E17" s="107"/>
      <c r="F17" s="107"/>
      <c r="G17" s="107"/>
      <c r="H17" s="76">
        <v>57.3</v>
      </c>
      <c r="I17" s="76">
        <v>57.3</v>
      </c>
      <c r="J17" s="76">
        <v>56.9</v>
      </c>
      <c r="K17" s="68"/>
      <c r="L17" s="24"/>
      <c r="M17" s="30" t="s">
        <v>473</v>
      </c>
    </row>
    <row r="18" spans="1:13" s="23" customFormat="1" ht="12.5" x14ac:dyDescent="0.25">
      <c r="A18" s="68"/>
      <c r="B18" s="107" t="s">
        <v>475</v>
      </c>
      <c r="C18" s="107"/>
      <c r="D18" s="107"/>
      <c r="E18" s="107"/>
      <c r="F18" s="107"/>
      <c r="G18" s="107"/>
      <c r="H18" s="76" t="s">
        <v>621</v>
      </c>
      <c r="I18" s="76">
        <v>0.4</v>
      </c>
      <c r="J18" s="76">
        <v>0.5</v>
      </c>
      <c r="K18" s="68"/>
      <c r="L18" s="24"/>
      <c r="M18" s="30" t="s">
        <v>475</v>
      </c>
    </row>
    <row r="19" spans="1:13" s="23" customFormat="1" ht="12.5" x14ac:dyDescent="0.25">
      <c r="A19" s="68"/>
      <c r="B19" s="107" t="s">
        <v>476</v>
      </c>
      <c r="C19" s="107"/>
      <c r="D19" s="107"/>
      <c r="E19" s="107"/>
      <c r="F19" s="107"/>
      <c r="G19" s="107"/>
      <c r="H19" s="76" t="s">
        <v>621</v>
      </c>
      <c r="I19" s="76">
        <v>0.1</v>
      </c>
      <c r="J19" s="76">
        <v>0.1</v>
      </c>
      <c r="K19" s="68"/>
      <c r="L19" s="24"/>
      <c r="M19" s="30" t="s">
        <v>476</v>
      </c>
    </row>
    <row r="20" spans="1:13" s="23" customFormat="1" ht="12.5" x14ac:dyDescent="0.25">
      <c r="A20" s="68"/>
      <c r="B20" s="85"/>
      <c r="C20" s="85"/>
      <c r="D20" s="85"/>
      <c r="E20" s="85"/>
      <c r="F20" s="85"/>
      <c r="G20" s="85"/>
      <c r="H20" s="86"/>
      <c r="I20" s="86"/>
      <c r="J20" s="86"/>
      <c r="K20" s="68"/>
      <c r="L20" s="24"/>
      <c r="M20" s="30"/>
    </row>
    <row r="21" spans="1:13" s="23" customFormat="1" ht="12.5" x14ac:dyDescent="0.25">
      <c r="A21" s="68"/>
      <c r="B21" s="107" t="s">
        <v>32</v>
      </c>
      <c r="C21" s="107"/>
      <c r="D21" s="107"/>
      <c r="E21" s="107"/>
      <c r="F21" s="107"/>
      <c r="G21" s="107"/>
      <c r="H21" s="74">
        <v>15794</v>
      </c>
      <c r="I21" s="74">
        <v>15202</v>
      </c>
      <c r="J21" s="74">
        <v>15556</v>
      </c>
      <c r="K21" s="68"/>
      <c r="L21" s="24"/>
      <c r="M21" s="30" t="s">
        <v>32</v>
      </c>
    </row>
    <row r="22" spans="1:13" s="23" customFormat="1" ht="12.5" x14ac:dyDescent="0.25">
      <c r="A22" s="68"/>
      <c r="B22" s="68"/>
      <c r="C22" s="68"/>
      <c r="D22" s="68"/>
      <c r="E22" s="68"/>
      <c r="F22" s="68"/>
      <c r="G22" s="68"/>
      <c r="H22" s="68"/>
      <c r="I22" s="68"/>
      <c r="J22" s="68"/>
      <c r="K22" s="68"/>
      <c r="L22" s="24"/>
      <c r="M22" s="30"/>
    </row>
    <row r="23" spans="1:13" s="23" customFormat="1" ht="12.5" x14ac:dyDescent="0.25">
      <c r="A23" s="68"/>
      <c r="B23" s="68"/>
      <c r="C23" s="68"/>
      <c r="D23" s="68"/>
      <c r="E23" s="68"/>
      <c r="F23" s="68"/>
      <c r="G23" s="68"/>
      <c r="H23" s="68"/>
      <c r="I23" s="68"/>
      <c r="J23" s="68"/>
      <c r="K23" s="68"/>
      <c r="L23" s="24"/>
      <c r="M23" s="30"/>
    </row>
    <row r="24" spans="1:13" s="26" customFormat="1" ht="26" x14ac:dyDescent="0.3">
      <c r="A24" s="69"/>
      <c r="B24" s="110" t="s">
        <v>518</v>
      </c>
      <c r="C24" s="110"/>
      <c r="D24" s="110"/>
      <c r="E24" s="110"/>
      <c r="F24" s="110"/>
      <c r="G24" s="110"/>
      <c r="H24" s="110"/>
      <c r="I24" s="110"/>
      <c r="J24" s="110"/>
      <c r="K24" s="69"/>
      <c r="L24" s="27" t="s">
        <v>518</v>
      </c>
      <c r="M24" s="31"/>
    </row>
    <row r="25" spans="1:13" s="23" customFormat="1" ht="12.5" x14ac:dyDescent="0.25">
      <c r="A25" s="68"/>
      <c r="B25" s="68"/>
      <c r="C25" s="68"/>
      <c r="D25" s="68"/>
      <c r="E25" s="68"/>
      <c r="F25" s="68"/>
      <c r="G25" s="68"/>
      <c r="H25" s="68"/>
      <c r="I25" s="68"/>
      <c r="J25" s="68"/>
      <c r="K25" s="68"/>
      <c r="L25" s="24"/>
      <c r="M25" s="30"/>
    </row>
    <row r="26" spans="1:13" s="58" customFormat="1" x14ac:dyDescent="0.3">
      <c r="A26" s="70"/>
      <c r="B26" s="70"/>
      <c r="C26" s="70"/>
      <c r="D26" s="70"/>
      <c r="E26" s="70"/>
      <c r="F26" s="70"/>
      <c r="G26" s="70"/>
      <c r="H26" s="111" t="s">
        <v>620</v>
      </c>
      <c r="I26" s="111"/>
      <c r="J26" s="111"/>
      <c r="K26" s="70"/>
    </row>
    <row r="27" spans="1:13" s="58" customFormat="1" x14ac:dyDescent="0.3">
      <c r="A27" s="70"/>
      <c r="B27" s="70"/>
      <c r="C27" s="70"/>
      <c r="D27" s="70"/>
      <c r="E27" s="70"/>
      <c r="F27" s="70"/>
      <c r="G27" s="70"/>
      <c r="H27" s="71" t="s">
        <v>613</v>
      </c>
      <c r="I27" s="71" t="s">
        <v>614</v>
      </c>
      <c r="J27" s="71" t="s">
        <v>615</v>
      </c>
      <c r="K27" s="70"/>
    </row>
    <row r="28" spans="1:13" s="23" customFormat="1" ht="12.5" x14ac:dyDescent="0.25">
      <c r="A28" s="68"/>
      <c r="B28" s="107" t="s">
        <v>33</v>
      </c>
      <c r="C28" s="107"/>
      <c r="D28" s="107"/>
      <c r="E28" s="107"/>
      <c r="F28" s="107"/>
      <c r="G28" s="107"/>
      <c r="H28" s="76">
        <v>0.1</v>
      </c>
      <c r="I28" s="76">
        <v>0.1</v>
      </c>
      <c r="J28" s="76">
        <v>0.1</v>
      </c>
      <c r="K28" s="68"/>
      <c r="L28" s="24"/>
      <c r="M28" s="30" t="s">
        <v>33</v>
      </c>
    </row>
    <row r="29" spans="1:13" s="23" customFormat="1" ht="12.5" x14ac:dyDescent="0.25">
      <c r="A29" s="68"/>
      <c r="B29" s="107" t="s">
        <v>34</v>
      </c>
      <c r="C29" s="107"/>
      <c r="D29" s="107"/>
      <c r="E29" s="107"/>
      <c r="F29" s="107"/>
      <c r="G29" s="107"/>
      <c r="H29" s="76">
        <v>28.8</v>
      </c>
      <c r="I29" s="76">
        <v>27.4</v>
      </c>
      <c r="J29" s="76">
        <v>25.8</v>
      </c>
      <c r="K29" s="68"/>
      <c r="L29" s="24"/>
      <c r="M29" s="30" t="s">
        <v>34</v>
      </c>
    </row>
    <row r="30" spans="1:13" s="23" customFormat="1" ht="12.5" x14ac:dyDescent="0.25">
      <c r="A30" s="68"/>
      <c r="B30" s="107" t="s">
        <v>35</v>
      </c>
      <c r="C30" s="107"/>
      <c r="D30" s="107"/>
      <c r="E30" s="107"/>
      <c r="F30" s="107"/>
      <c r="G30" s="107"/>
      <c r="H30" s="76">
        <v>54</v>
      </c>
      <c r="I30" s="76">
        <v>55.3</v>
      </c>
      <c r="J30" s="76">
        <v>57.4</v>
      </c>
      <c r="K30" s="68"/>
      <c r="L30" s="24"/>
      <c r="M30" s="30" t="s">
        <v>35</v>
      </c>
    </row>
    <row r="31" spans="1:13" s="23" customFormat="1" ht="12.5" x14ac:dyDescent="0.25">
      <c r="A31" s="68"/>
      <c r="B31" s="107" t="s">
        <v>36</v>
      </c>
      <c r="C31" s="107"/>
      <c r="D31" s="107"/>
      <c r="E31" s="107"/>
      <c r="F31" s="107"/>
      <c r="G31" s="107"/>
      <c r="H31" s="76">
        <v>11.4</v>
      </c>
      <c r="I31" s="76">
        <v>11.6</v>
      </c>
      <c r="J31" s="76">
        <v>11.1</v>
      </c>
      <c r="K31" s="68"/>
      <c r="L31" s="24"/>
      <c r="M31" s="30" t="s">
        <v>36</v>
      </c>
    </row>
    <row r="32" spans="1:13" s="23" customFormat="1" ht="12.5" x14ac:dyDescent="0.25">
      <c r="A32" s="68"/>
      <c r="B32" s="107" t="s">
        <v>37</v>
      </c>
      <c r="C32" s="107"/>
      <c r="D32" s="107"/>
      <c r="E32" s="107"/>
      <c r="F32" s="107"/>
      <c r="G32" s="107"/>
      <c r="H32" s="76">
        <v>5.7</v>
      </c>
      <c r="I32" s="76">
        <v>5.6</v>
      </c>
      <c r="J32" s="76">
        <v>5.6</v>
      </c>
      <c r="K32" s="68"/>
      <c r="L32" s="24"/>
      <c r="M32" s="30" t="s">
        <v>37</v>
      </c>
    </row>
    <row r="33" spans="1:13" s="23" customFormat="1" ht="12.5" x14ac:dyDescent="0.25">
      <c r="A33" s="85"/>
      <c r="B33" s="85"/>
      <c r="C33" s="85"/>
      <c r="D33" s="85"/>
      <c r="E33" s="85"/>
      <c r="F33" s="85"/>
      <c r="G33" s="85"/>
      <c r="H33" s="86"/>
      <c r="I33" s="86"/>
      <c r="J33" s="86"/>
      <c r="K33" s="68"/>
      <c r="L33" s="24"/>
      <c r="M33" s="30"/>
    </row>
    <row r="34" spans="1:13" s="23" customFormat="1" ht="12.5" x14ac:dyDescent="0.25">
      <c r="A34" s="68"/>
      <c r="B34" s="107" t="s">
        <v>32</v>
      </c>
      <c r="C34" s="107"/>
      <c r="D34" s="107"/>
      <c r="E34" s="107"/>
      <c r="F34" s="107"/>
      <c r="G34" s="107"/>
      <c r="H34" s="74">
        <v>15794</v>
      </c>
      <c r="I34" s="74">
        <v>15202</v>
      </c>
      <c r="J34" s="74">
        <v>15556</v>
      </c>
      <c r="K34" s="68"/>
      <c r="L34" s="24"/>
      <c r="M34" s="30" t="s">
        <v>32</v>
      </c>
    </row>
    <row r="35" spans="1:13" s="23" customFormat="1" ht="12.5" x14ac:dyDescent="0.25">
      <c r="A35" s="68"/>
      <c r="B35" s="107" t="s">
        <v>38</v>
      </c>
      <c r="C35" s="107"/>
      <c r="D35" s="107"/>
      <c r="E35" s="107"/>
      <c r="F35" s="107"/>
      <c r="G35" s="107"/>
      <c r="H35" s="74">
        <v>23</v>
      </c>
      <c r="I35" s="74">
        <v>23</v>
      </c>
      <c r="J35" s="74">
        <v>23</v>
      </c>
      <c r="K35" s="68"/>
      <c r="L35" s="24"/>
      <c r="M35" s="30" t="s">
        <v>38</v>
      </c>
    </row>
    <row r="36" spans="1:13" s="23" customFormat="1" ht="12.5" x14ac:dyDescent="0.25">
      <c r="A36" s="68"/>
      <c r="B36" s="68"/>
      <c r="C36" s="68"/>
      <c r="D36" s="68"/>
      <c r="E36" s="68"/>
      <c r="F36" s="68"/>
      <c r="G36" s="68"/>
      <c r="H36" s="68"/>
      <c r="I36" s="68"/>
      <c r="J36" s="68"/>
      <c r="K36" s="68"/>
      <c r="L36" s="24"/>
      <c r="M36" s="30"/>
    </row>
    <row r="37" spans="1:13" s="23" customFormat="1" ht="12.5" x14ac:dyDescent="0.25">
      <c r="A37" s="68"/>
      <c r="B37" s="68"/>
      <c r="C37" s="68"/>
      <c r="D37" s="68"/>
      <c r="E37" s="68"/>
      <c r="F37" s="68"/>
      <c r="G37" s="68"/>
      <c r="H37" s="68"/>
      <c r="I37" s="68"/>
      <c r="J37" s="68"/>
      <c r="K37" s="68"/>
      <c r="L37" s="24"/>
      <c r="M37" s="30"/>
    </row>
    <row r="38" spans="1:13" s="26" customFormat="1" ht="78" x14ac:dyDescent="0.3">
      <c r="A38" s="69"/>
      <c r="B38" s="110" t="s">
        <v>519</v>
      </c>
      <c r="C38" s="110"/>
      <c r="D38" s="110"/>
      <c r="E38" s="110"/>
      <c r="F38" s="110"/>
      <c r="G38" s="110"/>
      <c r="H38" s="110"/>
      <c r="I38" s="110"/>
      <c r="J38" s="110"/>
      <c r="K38" s="69"/>
      <c r="L38" s="27" t="s">
        <v>519</v>
      </c>
      <c r="M38" s="31"/>
    </row>
    <row r="39" spans="1:13" s="23" customFormat="1" ht="12.5" x14ac:dyDescent="0.25">
      <c r="A39" s="68"/>
      <c r="B39" s="68"/>
      <c r="C39" s="68"/>
      <c r="D39" s="68"/>
      <c r="E39" s="68"/>
      <c r="F39" s="68"/>
      <c r="G39" s="68"/>
      <c r="H39" s="68"/>
      <c r="I39" s="68"/>
      <c r="J39" s="68"/>
      <c r="K39" s="68"/>
      <c r="L39" s="24"/>
      <c r="M39" s="30"/>
    </row>
    <row r="40" spans="1:13" s="58" customFormat="1" x14ac:dyDescent="0.3">
      <c r="A40" s="70"/>
      <c r="B40" s="70"/>
      <c r="C40" s="70"/>
      <c r="D40" s="70"/>
      <c r="E40" s="70"/>
      <c r="F40" s="70"/>
      <c r="G40" s="70"/>
      <c r="H40" s="111" t="s">
        <v>620</v>
      </c>
      <c r="I40" s="111"/>
      <c r="J40" s="111"/>
      <c r="K40" s="70"/>
    </row>
    <row r="41" spans="1:13" s="58" customFormat="1" x14ac:dyDescent="0.3">
      <c r="A41" s="70"/>
      <c r="B41" s="70"/>
      <c r="C41" s="70"/>
      <c r="D41" s="70"/>
      <c r="E41" s="70"/>
      <c r="F41" s="70"/>
      <c r="G41" s="70"/>
      <c r="H41" s="71" t="s">
        <v>613</v>
      </c>
      <c r="I41" s="71" t="s">
        <v>614</v>
      </c>
      <c r="J41" s="71" t="s">
        <v>615</v>
      </c>
      <c r="K41" s="70"/>
    </row>
    <row r="42" spans="1:13" s="23" customFormat="1" ht="12.5" x14ac:dyDescent="0.25">
      <c r="A42" s="68"/>
      <c r="B42" s="107" t="s">
        <v>513</v>
      </c>
      <c r="C42" s="107"/>
      <c r="D42" s="107"/>
      <c r="E42" s="107"/>
      <c r="F42" s="107"/>
      <c r="G42" s="107"/>
      <c r="H42" s="76">
        <v>0.9</v>
      </c>
      <c r="I42" s="76">
        <v>1</v>
      </c>
      <c r="J42" s="76">
        <v>0.8</v>
      </c>
      <c r="K42" s="68"/>
      <c r="L42" s="24"/>
      <c r="M42" s="30" t="s">
        <v>513</v>
      </c>
    </row>
    <row r="43" spans="1:13" s="23" customFormat="1" ht="12.5" x14ac:dyDescent="0.25">
      <c r="A43" s="68"/>
      <c r="B43" s="107" t="s">
        <v>40</v>
      </c>
      <c r="C43" s="107"/>
      <c r="D43" s="107"/>
      <c r="E43" s="107"/>
      <c r="F43" s="107"/>
      <c r="G43" s="107"/>
      <c r="H43" s="76">
        <v>29.2</v>
      </c>
      <c r="I43" s="76">
        <v>30</v>
      </c>
      <c r="J43" s="76">
        <v>31.9</v>
      </c>
      <c r="K43" s="68"/>
      <c r="L43" s="24"/>
      <c r="M43" s="30" t="s">
        <v>40</v>
      </c>
    </row>
    <row r="44" spans="1:13" s="23" customFormat="1" ht="12.5" x14ac:dyDescent="0.25">
      <c r="A44" s="68"/>
      <c r="B44" s="107" t="s">
        <v>41</v>
      </c>
      <c r="C44" s="107"/>
      <c r="D44" s="107"/>
      <c r="E44" s="107"/>
      <c r="F44" s="107"/>
      <c r="G44" s="107"/>
      <c r="H44" s="76">
        <v>9.6999999999999993</v>
      </c>
      <c r="I44" s="76">
        <v>9.3000000000000007</v>
      </c>
      <c r="J44" s="76">
        <v>8.3000000000000007</v>
      </c>
      <c r="K44" s="68"/>
      <c r="L44" s="24"/>
      <c r="M44" s="30" t="s">
        <v>41</v>
      </c>
    </row>
    <row r="45" spans="1:13" s="23" customFormat="1" ht="12.5" x14ac:dyDescent="0.25">
      <c r="A45" s="68"/>
      <c r="B45" s="107" t="s">
        <v>42</v>
      </c>
      <c r="C45" s="107"/>
      <c r="D45" s="107"/>
      <c r="E45" s="107"/>
      <c r="F45" s="107"/>
      <c r="G45" s="107"/>
      <c r="H45" s="76">
        <v>11.9</v>
      </c>
      <c r="I45" s="76">
        <v>12.1</v>
      </c>
      <c r="J45" s="76">
        <v>11</v>
      </c>
      <c r="K45" s="68"/>
      <c r="L45" s="24"/>
      <c r="M45" s="30" t="s">
        <v>42</v>
      </c>
    </row>
    <row r="46" spans="1:13" s="23" customFormat="1" ht="12.5" x14ac:dyDescent="0.25">
      <c r="A46" s="68"/>
      <c r="B46" s="107" t="s">
        <v>43</v>
      </c>
      <c r="C46" s="107"/>
      <c r="D46" s="107"/>
      <c r="E46" s="107"/>
      <c r="F46" s="107"/>
      <c r="G46" s="107"/>
      <c r="H46" s="76">
        <v>0.4</v>
      </c>
      <c r="I46" s="76">
        <v>0.4</v>
      </c>
      <c r="J46" s="76">
        <v>0.4</v>
      </c>
      <c r="K46" s="68"/>
      <c r="L46" s="24"/>
      <c r="M46" s="30" t="s">
        <v>43</v>
      </c>
    </row>
    <row r="47" spans="1:13" s="23" customFormat="1" ht="12.5" x14ac:dyDescent="0.25">
      <c r="A47" s="68"/>
      <c r="B47" s="107" t="s">
        <v>44</v>
      </c>
      <c r="C47" s="107"/>
      <c r="D47" s="107"/>
      <c r="E47" s="107"/>
      <c r="F47" s="107"/>
      <c r="G47" s="107"/>
      <c r="H47" s="76">
        <v>56.4</v>
      </c>
      <c r="I47" s="76">
        <v>55.9</v>
      </c>
      <c r="J47" s="76">
        <v>55.1</v>
      </c>
      <c r="K47" s="68"/>
      <c r="L47" s="24"/>
      <c r="M47" s="30" t="s">
        <v>44</v>
      </c>
    </row>
    <row r="48" spans="1:13" s="23" customFormat="1" ht="12.5" x14ac:dyDescent="0.25">
      <c r="A48" s="68"/>
      <c r="B48" s="107" t="s">
        <v>45</v>
      </c>
      <c r="C48" s="107"/>
      <c r="D48" s="107"/>
      <c r="E48" s="107"/>
      <c r="F48" s="107"/>
      <c r="G48" s="107"/>
      <c r="H48" s="76">
        <v>3.9</v>
      </c>
      <c r="I48" s="76">
        <v>3.6</v>
      </c>
      <c r="J48" s="76">
        <v>4.3</v>
      </c>
      <c r="K48" s="68"/>
      <c r="L48" s="24"/>
      <c r="M48" s="30" t="s">
        <v>45</v>
      </c>
    </row>
    <row r="49" spans="1:13" s="23" customFormat="1" ht="12.5" x14ac:dyDescent="0.25">
      <c r="A49" s="68"/>
      <c r="B49" s="107" t="s">
        <v>481</v>
      </c>
      <c r="C49" s="107"/>
      <c r="D49" s="107"/>
      <c r="E49" s="107"/>
      <c r="F49" s="107"/>
      <c r="G49" s="107"/>
      <c r="H49" s="76">
        <v>0.5</v>
      </c>
      <c r="I49" s="76">
        <v>0.5</v>
      </c>
      <c r="J49" s="76">
        <v>0.7</v>
      </c>
      <c r="K49" s="68"/>
      <c r="L49" s="24"/>
      <c r="M49" s="30" t="s">
        <v>481</v>
      </c>
    </row>
    <row r="50" spans="1:13" s="23" customFormat="1" ht="12.5" x14ac:dyDescent="0.25">
      <c r="A50" s="68"/>
      <c r="B50" s="85"/>
      <c r="C50" s="85"/>
      <c r="D50" s="85"/>
      <c r="E50" s="85"/>
      <c r="F50" s="85"/>
      <c r="G50" s="85"/>
      <c r="H50" s="86"/>
      <c r="I50" s="86"/>
      <c r="J50" s="86"/>
      <c r="K50" s="68"/>
      <c r="L50" s="24"/>
      <c r="M50" s="30"/>
    </row>
    <row r="51" spans="1:13" s="23" customFormat="1" ht="12.5" x14ac:dyDescent="0.25">
      <c r="A51" s="68"/>
      <c r="B51" s="107" t="s">
        <v>32</v>
      </c>
      <c r="C51" s="107"/>
      <c r="D51" s="107"/>
      <c r="E51" s="107"/>
      <c r="F51" s="107"/>
      <c r="G51" s="107"/>
      <c r="H51" s="74">
        <v>15794</v>
      </c>
      <c r="I51" s="74">
        <v>15202</v>
      </c>
      <c r="J51" s="74">
        <v>15556</v>
      </c>
      <c r="K51" s="68"/>
      <c r="L51" s="24"/>
      <c r="M51" s="30" t="s">
        <v>32</v>
      </c>
    </row>
    <row r="52" spans="1:13" s="23" customFormat="1" ht="12.5" x14ac:dyDescent="0.25">
      <c r="A52" s="68"/>
      <c r="B52" s="68"/>
      <c r="C52" s="68"/>
      <c r="D52" s="68"/>
      <c r="E52" s="68"/>
      <c r="F52" s="68"/>
      <c r="G52" s="68"/>
      <c r="H52" s="68"/>
      <c r="I52" s="68"/>
      <c r="J52" s="68"/>
      <c r="K52" s="68"/>
      <c r="L52" s="24"/>
      <c r="M52" s="30"/>
    </row>
    <row r="53" spans="1:13" s="23" customFormat="1" ht="12.5" x14ac:dyDescent="0.25">
      <c r="A53" s="68"/>
      <c r="B53" s="68"/>
      <c r="C53" s="68"/>
      <c r="D53" s="68"/>
      <c r="E53" s="68"/>
      <c r="F53" s="68"/>
      <c r="G53" s="68"/>
      <c r="H53" s="68"/>
      <c r="I53" s="68"/>
      <c r="J53" s="68"/>
      <c r="K53" s="68"/>
      <c r="L53" s="24"/>
      <c r="M53" s="30"/>
    </row>
    <row r="54" spans="1:13" s="26" customFormat="1" x14ac:dyDescent="0.3">
      <c r="A54" s="69"/>
      <c r="B54" s="110" t="s">
        <v>520</v>
      </c>
      <c r="C54" s="110"/>
      <c r="D54" s="110"/>
      <c r="E54" s="110"/>
      <c r="F54" s="110"/>
      <c r="G54" s="110"/>
      <c r="H54" s="110"/>
      <c r="I54" s="110"/>
      <c r="J54" s="110"/>
      <c r="K54" s="69"/>
      <c r="L54" s="27" t="s">
        <v>520</v>
      </c>
      <c r="M54" s="31"/>
    </row>
    <row r="55" spans="1:13" s="23" customFormat="1" ht="12.5" x14ac:dyDescent="0.25">
      <c r="A55" s="68"/>
      <c r="B55" s="68"/>
      <c r="C55" s="68"/>
      <c r="D55" s="68"/>
      <c r="E55" s="68"/>
      <c r="F55" s="68"/>
      <c r="G55" s="68"/>
      <c r="H55" s="68"/>
      <c r="I55" s="68"/>
      <c r="J55" s="68"/>
      <c r="K55" s="68"/>
      <c r="L55" s="24"/>
      <c r="M55" s="30"/>
    </row>
    <row r="56" spans="1:13" s="58" customFormat="1" x14ac:dyDescent="0.3">
      <c r="A56" s="70"/>
      <c r="B56" s="70"/>
      <c r="C56" s="70"/>
      <c r="D56" s="70"/>
      <c r="E56" s="70"/>
      <c r="F56" s="70"/>
      <c r="G56" s="70"/>
      <c r="H56" s="111" t="s">
        <v>620</v>
      </c>
      <c r="I56" s="111"/>
      <c r="J56" s="111"/>
      <c r="K56" s="70"/>
    </row>
    <row r="57" spans="1:13" s="58" customFormat="1" x14ac:dyDescent="0.3">
      <c r="A57" s="70"/>
      <c r="B57" s="70"/>
      <c r="C57" s="70"/>
      <c r="D57" s="70"/>
      <c r="E57" s="70"/>
      <c r="F57" s="70"/>
      <c r="G57" s="70"/>
      <c r="H57" s="71" t="s">
        <v>613</v>
      </c>
      <c r="I57" s="71" t="s">
        <v>614</v>
      </c>
      <c r="J57" s="71" t="s">
        <v>615</v>
      </c>
      <c r="K57" s="70"/>
    </row>
    <row r="58" spans="1:13" s="23" customFormat="1" ht="12.5" x14ac:dyDescent="0.25">
      <c r="A58" s="68"/>
      <c r="B58" s="107" t="s">
        <v>46</v>
      </c>
      <c r="C58" s="107"/>
      <c r="D58" s="107"/>
      <c r="E58" s="107"/>
      <c r="F58" s="107"/>
      <c r="G58" s="107"/>
      <c r="H58" s="76">
        <v>91.8</v>
      </c>
      <c r="I58" s="76">
        <v>91.5</v>
      </c>
      <c r="J58" s="76">
        <v>91.6</v>
      </c>
      <c r="K58" s="68"/>
      <c r="L58" s="24"/>
      <c r="M58" s="30" t="s">
        <v>46</v>
      </c>
    </row>
    <row r="59" spans="1:13" s="23" customFormat="1" ht="12.5" x14ac:dyDescent="0.25">
      <c r="A59" s="68"/>
      <c r="B59" s="107" t="s">
        <v>47</v>
      </c>
      <c r="C59" s="107"/>
      <c r="D59" s="107"/>
      <c r="E59" s="107"/>
      <c r="F59" s="107"/>
      <c r="G59" s="107"/>
      <c r="H59" s="76">
        <v>7.4</v>
      </c>
      <c r="I59" s="76">
        <v>7.7</v>
      </c>
      <c r="J59" s="76">
        <v>7.6</v>
      </c>
      <c r="K59" s="68"/>
      <c r="L59" s="24"/>
      <c r="M59" s="30" t="s">
        <v>47</v>
      </c>
    </row>
    <row r="60" spans="1:13" s="23" customFormat="1" ht="12.5" x14ac:dyDescent="0.25">
      <c r="A60" s="68"/>
      <c r="B60" s="107" t="s">
        <v>48</v>
      </c>
      <c r="C60" s="107"/>
      <c r="D60" s="107"/>
      <c r="E60" s="107"/>
      <c r="F60" s="107"/>
      <c r="G60" s="107"/>
      <c r="H60" s="76">
        <v>0.4</v>
      </c>
      <c r="I60" s="76">
        <v>0.4</v>
      </c>
      <c r="J60" s="76">
        <v>0.3</v>
      </c>
      <c r="K60" s="68"/>
      <c r="L60" s="24"/>
      <c r="M60" s="30" t="s">
        <v>48</v>
      </c>
    </row>
    <row r="61" spans="1:13" s="23" customFormat="1" ht="12.5" x14ac:dyDescent="0.25">
      <c r="A61" s="68"/>
      <c r="B61" s="107" t="s">
        <v>49</v>
      </c>
      <c r="C61" s="107"/>
      <c r="D61" s="107"/>
      <c r="E61" s="107"/>
      <c r="F61" s="107"/>
      <c r="G61" s="107"/>
      <c r="H61" s="76">
        <v>0.3</v>
      </c>
      <c r="I61" s="76">
        <v>0.3</v>
      </c>
      <c r="J61" s="76">
        <v>0.4</v>
      </c>
      <c r="K61" s="68"/>
      <c r="L61" s="24"/>
      <c r="M61" s="30" t="s">
        <v>49</v>
      </c>
    </row>
    <row r="62" spans="1:13" s="23" customFormat="1" ht="12.5" x14ac:dyDescent="0.25">
      <c r="A62" s="68"/>
      <c r="B62" s="107" t="s">
        <v>50</v>
      </c>
      <c r="C62" s="107"/>
      <c r="D62" s="107"/>
      <c r="E62" s="107"/>
      <c r="F62" s="107"/>
      <c r="G62" s="107"/>
      <c r="H62" s="76">
        <v>0.1</v>
      </c>
      <c r="I62" s="76">
        <v>0.1</v>
      </c>
      <c r="J62" s="76">
        <v>0.1</v>
      </c>
      <c r="K62" s="68"/>
      <c r="L62" s="24"/>
      <c r="M62" s="30" t="s">
        <v>50</v>
      </c>
    </row>
    <row r="63" spans="1:13" s="23" customFormat="1" ht="12.5" x14ac:dyDescent="0.25">
      <c r="A63" s="68"/>
      <c r="B63" s="107" t="s">
        <v>51</v>
      </c>
      <c r="C63" s="107"/>
      <c r="D63" s="107"/>
      <c r="E63" s="107"/>
      <c r="F63" s="107"/>
      <c r="G63" s="107"/>
      <c r="H63" s="76">
        <v>0</v>
      </c>
      <c r="I63" s="76">
        <v>0</v>
      </c>
      <c r="J63" s="76">
        <v>0</v>
      </c>
      <c r="K63" s="68"/>
      <c r="L63" s="24"/>
      <c r="M63" s="30" t="s">
        <v>51</v>
      </c>
    </row>
    <row r="64" spans="1:13" s="23" customFormat="1" ht="12.5" x14ac:dyDescent="0.25">
      <c r="A64" s="68"/>
      <c r="B64" s="85"/>
      <c r="C64" s="85"/>
      <c r="D64" s="85"/>
      <c r="E64" s="85"/>
      <c r="F64" s="85"/>
      <c r="G64" s="85"/>
      <c r="H64" s="86"/>
      <c r="I64" s="86"/>
      <c r="J64" s="86"/>
      <c r="K64" s="68"/>
      <c r="L64" s="24"/>
      <c r="M64" s="30"/>
    </row>
    <row r="65" spans="1:13" s="23" customFormat="1" ht="12.5" x14ac:dyDescent="0.25">
      <c r="A65" s="68"/>
      <c r="B65" s="107" t="s">
        <v>32</v>
      </c>
      <c r="C65" s="107"/>
      <c r="D65" s="107"/>
      <c r="E65" s="107"/>
      <c r="F65" s="107"/>
      <c r="G65" s="107"/>
      <c r="H65" s="74">
        <v>15007</v>
      </c>
      <c r="I65" s="74">
        <v>14354</v>
      </c>
      <c r="J65" s="74">
        <v>14615</v>
      </c>
      <c r="K65" s="68"/>
      <c r="L65" s="24"/>
      <c r="M65" s="30" t="s">
        <v>32</v>
      </c>
    </row>
    <row r="66" spans="1:13" s="23" customFormat="1" ht="12.5" x14ac:dyDescent="0.25">
      <c r="A66" s="68"/>
      <c r="B66" s="68"/>
      <c r="C66" s="68"/>
      <c r="D66" s="68"/>
      <c r="E66" s="68"/>
      <c r="F66" s="68"/>
      <c r="G66" s="68"/>
      <c r="H66" s="68"/>
      <c r="I66" s="68"/>
      <c r="J66" s="68"/>
      <c r="K66" s="68"/>
      <c r="L66" s="24"/>
      <c r="M66" s="30"/>
    </row>
    <row r="67" spans="1:13" s="23" customFormat="1" ht="12.5" x14ac:dyDescent="0.25">
      <c r="A67" s="68"/>
      <c r="B67" s="68"/>
      <c r="C67" s="68"/>
      <c r="D67" s="68"/>
      <c r="E67" s="68"/>
      <c r="F67" s="68"/>
      <c r="G67" s="68"/>
      <c r="H67" s="68"/>
      <c r="I67" s="68"/>
      <c r="J67" s="68"/>
      <c r="K67" s="68"/>
      <c r="L67" s="24"/>
      <c r="M67" s="30"/>
    </row>
    <row r="68" spans="1:13" s="26" customFormat="1" x14ac:dyDescent="0.3">
      <c r="A68" s="69"/>
      <c r="B68" s="110" t="s">
        <v>521</v>
      </c>
      <c r="C68" s="110"/>
      <c r="D68" s="110"/>
      <c r="E68" s="110"/>
      <c r="F68" s="110"/>
      <c r="G68" s="110"/>
      <c r="H68" s="110"/>
      <c r="I68" s="110"/>
      <c r="J68" s="110"/>
      <c r="K68" s="69"/>
      <c r="L68" s="27" t="s">
        <v>521</v>
      </c>
      <c r="M68" s="31"/>
    </row>
    <row r="69" spans="1:13" s="23" customFormat="1" ht="12.5" x14ac:dyDescent="0.25">
      <c r="A69" s="68"/>
      <c r="B69" s="68"/>
      <c r="C69" s="68"/>
      <c r="D69" s="68"/>
      <c r="E69" s="68"/>
      <c r="F69" s="68"/>
      <c r="G69" s="68"/>
      <c r="H69" s="68"/>
      <c r="I69" s="68"/>
      <c r="J69" s="68"/>
      <c r="K69" s="68"/>
      <c r="L69" s="24"/>
      <c r="M69" s="30"/>
    </row>
    <row r="70" spans="1:13" s="58" customFormat="1" x14ac:dyDescent="0.3">
      <c r="A70" s="70"/>
      <c r="B70" s="70"/>
      <c r="C70" s="70"/>
      <c r="D70" s="70"/>
      <c r="E70" s="70"/>
      <c r="F70" s="70"/>
      <c r="G70" s="70"/>
      <c r="H70" s="111" t="s">
        <v>620</v>
      </c>
      <c r="I70" s="111"/>
      <c r="J70" s="111"/>
      <c r="K70" s="70"/>
    </row>
    <row r="71" spans="1:13" s="58" customFormat="1" x14ac:dyDescent="0.3">
      <c r="A71" s="70"/>
      <c r="B71" s="70"/>
      <c r="C71" s="70"/>
      <c r="D71" s="70"/>
      <c r="E71" s="70"/>
      <c r="F71" s="70"/>
      <c r="G71" s="70"/>
      <c r="H71" s="71" t="s">
        <v>613</v>
      </c>
      <c r="I71" s="71" t="s">
        <v>614</v>
      </c>
      <c r="J71" s="71" t="s">
        <v>615</v>
      </c>
      <c r="K71" s="70"/>
    </row>
    <row r="72" spans="1:13" s="23" customFormat="1" ht="12.5" x14ac:dyDescent="0.25">
      <c r="A72" s="68"/>
      <c r="B72" s="107" t="s">
        <v>52</v>
      </c>
      <c r="C72" s="107"/>
      <c r="D72" s="107"/>
      <c r="E72" s="107"/>
      <c r="F72" s="107"/>
      <c r="G72" s="107"/>
      <c r="H72" s="76">
        <v>97.5</v>
      </c>
      <c r="I72" s="76">
        <v>97.6</v>
      </c>
      <c r="J72" s="76">
        <v>97.6</v>
      </c>
      <c r="K72" s="68"/>
      <c r="L72" s="24"/>
      <c r="M72" s="30" t="s">
        <v>52</v>
      </c>
    </row>
    <row r="73" spans="1:13" s="23" customFormat="1" ht="12.5" x14ac:dyDescent="0.25">
      <c r="A73" s="68"/>
      <c r="B73" s="107" t="s">
        <v>53</v>
      </c>
      <c r="C73" s="107"/>
      <c r="D73" s="107"/>
      <c r="E73" s="107"/>
      <c r="F73" s="107"/>
      <c r="G73" s="107"/>
      <c r="H73" s="76">
        <v>1.5</v>
      </c>
      <c r="I73" s="76">
        <v>1.3</v>
      </c>
      <c r="J73" s="76">
        <v>1.5</v>
      </c>
      <c r="K73" s="68"/>
      <c r="L73" s="24"/>
      <c r="M73" s="30" t="s">
        <v>53</v>
      </c>
    </row>
    <row r="74" spans="1:13" s="23" customFormat="1" ht="12.5" x14ac:dyDescent="0.25">
      <c r="A74" s="68"/>
      <c r="B74" s="107" t="s">
        <v>54</v>
      </c>
      <c r="C74" s="107"/>
      <c r="D74" s="107"/>
      <c r="E74" s="107"/>
      <c r="F74" s="107"/>
      <c r="G74" s="107"/>
      <c r="H74" s="76">
        <v>0.6</v>
      </c>
      <c r="I74" s="76">
        <v>0.8</v>
      </c>
      <c r="J74" s="76">
        <v>0.7</v>
      </c>
      <c r="K74" s="68"/>
      <c r="L74" s="24"/>
      <c r="M74" s="30" t="s">
        <v>54</v>
      </c>
    </row>
    <row r="75" spans="1:13" s="23" customFormat="1" ht="12.5" x14ac:dyDescent="0.25">
      <c r="A75" s="68"/>
      <c r="B75" s="107" t="s">
        <v>55</v>
      </c>
      <c r="C75" s="107"/>
      <c r="D75" s="107"/>
      <c r="E75" s="107"/>
      <c r="F75" s="107"/>
      <c r="G75" s="107"/>
      <c r="H75" s="76">
        <v>0.2</v>
      </c>
      <c r="I75" s="76">
        <v>0.3</v>
      </c>
      <c r="J75" s="76">
        <v>0.2</v>
      </c>
      <c r="K75" s="68"/>
      <c r="L75" s="24"/>
      <c r="M75" s="30" t="s">
        <v>55</v>
      </c>
    </row>
    <row r="76" spans="1:13" s="23" customFormat="1" ht="12.5" x14ac:dyDescent="0.25">
      <c r="A76" s="68"/>
      <c r="B76" s="107" t="s">
        <v>56</v>
      </c>
      <c r="C76" s="107"/>
      <c r="D76" s="107"/>
      <c r="E76" s="107"/>
      <c r="F76" s="107"/>
      <c r="G76" s="107"/>
      <c r="H76" s="76">
        <v>0.2</v>
      </c>
      <c r="I76" s="76">
        <v>0.1</v>
      </c>
      <c r="J76" s="76">
        <v>0.1</v>
      </c>
      <c r="K76" s="68"/>
      <c r="L76" s="24"/>
      <c r="M76" s="30" t="s">
        <v>56</v>
      </c>
    </row>
    <row r="77" spans="1:13" s="23" customFormat="1" ht="12.5" x14ac:dyDescent="0.25">
      <c r="A77" s="68"/>
      <c r="B77" s="85"/>
      <c r="C77" s="85"/>
      <c r="D77" s="85"/>
      <c r="E77" s="85"/>
      <c r="F77" s="85"/>
      <c r="G77" s="85"/>
      <c r="H77" s="86"/>
      <c r="I77" s="86"/>
      <c r="J77" s="86"/>
      <c r="K77" s="68"/>
      <c r="L77" s="24"/>
      <c r="M77" s="30"/>
    </row>
    <row r="78" spans="1:13" s="23" customFormat="1" ht="12.5" x14ac:dyDescent="0.25">
      <c r="A78" s="68"/>
      <c r="B78" s="107" t="s">
        <v>32</v>
      </c>
      <c r="C78" s="107"/>
      <c r="D78" s="107"/>
      <c r="E78" s="107"/>
      <c r="F78" s="107"/>
      <c r="G78" s="107"/>
      <c r="H78" s="74">
        <v>14976</v>
      </c>
      <c r="I78" s="74">
        <v>14331</v>
      </c>
      <c r="J78" s="74">
        <v>14583</v>
      </c>
      <c r="K78" s="68"/>
      <c r="L78" s="24"/>
      <c r="M78" s="30" t="s">
        <v>32</v>
      </c>
    </row>
    <row r="79" spans="1:13" s="23" customFormat="1" ht="12.5" x14ac:dyDescent="0.25">
      <c r="A79" s="68"/>
      <c r="B79" s="68"/>
      <c r="C79" s="68"/>
      <c r="D79" s="68"/>
      <c r="E79" s="68"/>
      <c r="F79" s="68"/>
      <c r="G79" s="68"/>
      <c r="H79" s="68"/>
      <c r="I79" s="68"/>
      <c r="J79" s="68"/>
      <c r="K79" s="68"/>
      <c r="L79" s="24"/>
      <c r="M79" s="30"/>
    </row>
    <row r="80" spans="1:13" s="23" customFormat="1" ht="12.5" hidden="1" x14ac:dyDescent="0.25">
      <c r="A80" s="68"/>
      <c r="B80" s="68"/>
      <c r="C80" s="68"/>
      <c r="D80" s="68"/>
      <c r="E80" s="68"/>
      <c r="F80" s="68"/>
      <c r="G80" s="68"/>
      <c r="H80" s="68"/>
      <c r="I80" s="68"/>
      <c r="J80" s="68"/>
      <c r="K80" s="68"/>
      <c r="L80" s="24"/>
      <c r="M80" s="30"/>
    </row>
    <row r="81" spans="1:13" s="23" customFormat="1" ht="12.5" hidden="1" x14ac:dyDescent="0.25">
      <c r="A81" s="68"/>
      <c r="B81" s="68"/>
      <c r="C81" s="68"/>
      <c r="D81" s="68"/>
      <c r="E81" s="68"/>
      <c r="F81" s="68"/>
      <c r="G81" s="68"/>
      <c r="H81" s="68"/>
      <c r="I81" s="68"/>
      <c r="J81" s="68"/>
      <c r="K81" s="68"/>
      <c r="L81" s="24"/>
      <c r="M81" s="30"/>
    </row>
    <row r="82" spans="1:13" s="23" customFormat="1" ht="12.5" hidden="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75" hidden="1" customHeight="1" x14ac:dyDescent="0.25">
      <c r="A104" s="68"/>
      <c r="B104" s="68"/>
      <c r="C104" s="68"/>
      <c r="D104" s="68"/>
      <c r="E104" s="68"/>
      <c r="F104" s="68"/>
      <c r="G104" s="68"/>
      <c r="H104" s="68"/>
      <c r="I104" s="68"/>
      <c r="J104" s="68"/>
      <c r="K104" s="68"/>
      <c r="L104" s="24"/>
      <c r="M104" s="30"/>
    </row>
    <row r="105" spans="1:13" s="23" customFormat="1" ht="12.75" hidden="1" customHeight="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s="23" customFormat="1" ht="12.5" hidden="1" x14ac:dyDescent="0.25">
      <c r="A109" s="68"/>
      <c r="B109" s="68"/>
      <c r="C109" s="68"/>
      <c r="D109" s="68"/>
      <c r="E109" s="68"/>
      <c r="F109" s="68"/>
      <c r="G109" s="68"/>
      <c r="H109" s="68"/>
      <c r="I109" s="68"/>
      <c r="J109" s="68"/>
      <c r="K109" s="68"/>
      <c r="L109" s="24"/>
      <c r="M109" s="30"/>
    </row>
    <row r="110" spans="1:13" s="23" customFormat="1" ht="12.5" hidden="1" x14ac:dyDescent="0.25">
      <c r="A110" s="68"/>
      <c r="B110" s="68"/>
      <c r="C110" s="68"/>
      <c r="D110" s="68"/>
      <c r="E110" s="68"/>
      <c r="F110" s="68"/>
      <c r="G110" s="68"/>
      <c r="H110" s="68"/>
      <c r="I110" s="68"/>
      <c r="J110" s="68"/>
      <c r="K110" s="68"/>
      <c r="L110" s="24"/>
      <c r="M110" s="30"/>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sheetData>
  <sheetProtection algorithmName="SHA-512" hashValue="+nBz0qDo9z7o0Fb8D/WnC8VwP45PGt9IkIKDz6SW/Mu1zyzXknVeQqWLTQ0AhDotAFcsv4D9uT0RPSnJt45o1Q==" saltValue="Hc2qsGn7yHT9nB5vjY5cyw==" spinCount="100000" sheet="1" objects="1" scenarios="1"/>
  <mergeCells count="50">
    <mergeCell ref="B76:G76"/>
    <mergeCell ref="B78:G78"/>
    <mergeCell ref="B68:J68"/>
    <mergeCell ref="H70:J70"/>
    <mergeCell ref="B72:G72"/>
    <mergeCell ref="B73:G73"/>
    <mergeCell ref="B74:G74"/>
    <mergeCell ref="B75:G75"/>
    <mergeCell ref="B65:G65"/>
    <mergeCell ref="B48:G48"/>
    <mergeCell ref="B49:G49"/>
    <mergeCell ref="B51:G51"/>
    <mergeCell ref="B54:J54"/>
    <mergeCell ref="H56:J56"/>
    <mergeCell ref="B58:G58"/>
    <mergeCell ref="B59:G59"/>
    <mergeCell ref="B60:G60"/>
    <mergeCell ref="B61:G61"/>
    <mergeCell ref="B62:G62"/>
    <mergeCell ref="B63:G63"/>
    <mergeCell ref="B47:G47"/>
    <mergeCell ref="B31:G31"/>
    <mergeCell ref="B32:G32"/>
    <mergeCell ref="B34:G34"/>
    <mergeCell ref="B35:G35"/>
    <mergeCell ref="B38:J38"/>
    <mergeCell ref="H40:J40"/>
    <mergeCell ref="B42:G42"/>
    <mergeCell ref="B43:G43"/>
    <mergeCell ref="B44:G44"/>
    <mergeCell ref="B45:G45"/>
    <mergeCell ref="B46:G46"/>
    <mergeCell ref="B30:G30"/>
    <mergeCell ref="B12:J12"/>
    <mergeCell ref="H14:J14"/>
    <mergeCell ref="B16:G16"/>
    <mergeCell ref="B17:G17"/>
    <mergeCell ref="B18:G18"/>
    <mergeCell ref="B19:G19"/>
    <mergeCell ref="B21:G21"/>
    <mergeCell ref="B24:J24"/>
    <mergeCell ref="H26:J26"/>
    <mergeCell ref="B28:G28"/>
    <mergeCell ref="B29:G29"/>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65D86-4186-4535-8070-561E835C2D3D}">
  <sheetPr codeName="Sheet16"/>
  <dimension ref="A1:O37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622</v>
      </c>
      <c r="B1" s="108"/>
      <c r="C1" s="109" t="s">
        <v>356</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0" t="s">
        <v>522</v>
      </c>
      <c r="C5" s="110"/>
      <c r="D5" s="110"/>
      <c r="E5" s="110"/>
      <c r="F5" s="110"/>
      <c r="G5" s="110"/>
      <c r="H5" s="110"/>
      <c r="I5" s="110"/>
      <c r="J5" s="110"/>
      <c r="K5" s="69"/>
      <c r="L5" s="27" t="s">
        <v>522</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1" t="s">
        <v>620</v>
      </c>
      <c r="I7" s="111"/>
      <c r="J7" s="111"/>
      <c r="K7" s="70"/>
    </row>
    <row r="8" spans="1:13" s="58" customFormat="1" x14ac:dyDescent="0.3">
      <c r="A8" s="70"/>
      <c r="B8" s="70"/>
      <c r="C8" s="70"/>
      <c r="D8" s="70"/>
      <c r="E8" s="70"/>
      <c r="F8" s="70"/>
      <c r="G8" s="70"/>
      <c r="H8" s="71" t="s">
        <v>613</v>
      </c>
      <c r="I8" s="71" t="s">
        <v>614</v>
      </c>
      <c r="J8" s="71" t="s">
        <v>615</v>
      </c>
      <c r="K8" s="70"/>
    </row>
    <row r="9" spans="1:13" s="23" customFormat="1" ht="12.5" x14ac:dyDescent="0.25">
      <c r="A9" s="68"/>
      <c r="B9" s="107" t="s">
        <v>57</v>
      </c>
      <c r="C9" s="107"/>
      <c r="D9" s="107"/>
      <c r="E9" s="107"/>
      <c r="F9" s="107"/>
      <c r="G9" s="107"/>
      <c r="H9" s="76">
        <v>24.4</v>
      </c>
      <c r="I9" s="76">
        <v>24.6</v>
      </c>
      <c r="J9" s="76">
        <v>24.6</v>
      </c>
      <c r="K9" s="68"/>
      <c r="L9" s="24"/>
      <c r="M9" s="30" t="s">
        <v>57</v>
      </c>
    </row>
    <row r="10" spans="1:13" s="23" customFormat="1" ht="12.5" x14ac:dyDescent="0.25">
      <c r="A10" s="68"/>
      <c r="B10" s="107" t="s">
        <v>58</v>
      </c>
      <c r="C10" s="107"/>
      <c r="D10" s="107"/>
      <c r="E10" s="107"/>
      <c r="F10" s="107"/>
      <c r="G10" s="107"/>
      <c r="H10" s="76">
        <v>33.9</v>
      </c>
      <c r="I10" s="76">
        <v>34.9</v>
      </c>
      <c r="J10" s="76">
        <v>35.799999999999997</v>
      </c>
      <c r="K10" s="68"/>
      <c r="L10" s="24"/>
      <c r="M10" s="30" t="s">
        <v>58</v>
      </c>
    </row>
    <row r="11" spans="1:13" s="23" customFormat="1" ht="12.5" x14ac:dyDescent="0.25">
      <c r="A11" s="68"/>
      <c r="B11" s="107" t="s">
        <v>59</v>
      </c>
      <c r="C11" s="107"/>
      <c r="D11" s="107"/>
      <c r="E11" s="107"/>
      <c r="F11" s="107"/>
      <c r="G11" s="107"/>
      <c r="H11" s="76">
        <v>21.9</v>
      </c>
      <c r="I11" s="76">
        <v>21.3</v>
      </c>
      <c r="J11" s="76">
        <v>21.2</v>
      </c>
      <c r="K11" s="68"/>
      <c r="L11" s="24"/>
      <c r="M11" s="30" t="s">
        <v>59</v>
      </c>
    </row>
    <row r="12" spans="1:13" s="26" customFormat="1" x14ac:dyDescent="0.25">
      <c r="A12" s="68"/>
      <c r="B12" s="107" t="s">
        <v>60</v>
      </c>
      <c r="C12" s="107"/>
      <c r="D12" s="107"/>
      <c r="E12" s="107"/>
      <c r="F12" s="107"/>
      <c r="G12" s="107"/>
      <c r="H12" s="76">
        <v>8</v>
      </c>
      <c r="I12" s="76">
        <v>8</v>
      </c>
      <c r="J12" s="76">
        <v>7.7</v>
      </c>
      <c r="K12" s="68"/>
      <c r="L12" s="27"/>
      <c r="M12" s="31" t="s">
        <v>60</v>
      </c>
    </row>
    <row r="13" spans="1:13" s="26" customFormat="1" x14ac:dyDescent="0.25">
      <c r="A13" s="68"/>
      <c r="B13" s="107" t="s">
        <v>61</v>
      </c>
      <c r="C13" s="107"/>
      <c r="D13" s="107"/>
      <c r="E13" s="107"/>
      <c r="F13" s="107"/>
      <c r="G13" s="107"/>
      <c r="H13" s="76">
        <v>3</v>
      </c>
      <c r="I13" s="76">
        <v>2.8</v>
      </c>
      <c r="J13" s="76">
        <v>2.6</v>
      </c>
      <c r="K13" s="68"/>
      <c r="L13" s="27"/>
      <c r="M13" s="31" t="s">
        <v>61</v>
      </c>
    </row>
    <row r="14" spans="1:13" s="26" customFormat="1" x14ac:dyDescent="0.25">
      <c r="A14" s="68"/>
      <c r="B14" s="107" t="s">
        <v>62</v>
      </c>
      <c r="C14" s="107"/>
      <c r="D14" s="107"/>
      <c r="E14" s="107"/>
      <c r="F14" s="107"/>
      <c r="G14" s="107"/>
      <c r="H14" s="76">
        <v>6.9</v>
      </c>
      <c r="I14" s="76">
        <v>6.9</v>
      </c>
      <c r="J14" s="76">
        <v>6.5</v>
      </c>
      <c r="K14" s="68"/>
      <c r="L14" s="27"/>
      <c r="M14" s="31" t="s">
        <v>62</v>
      </c>
    </row>
    <row r="15" spans="1:13" s="23" customFormat="1" ht="12.5" customHeight="1" x14ac:dyDescent="0.25">
      <c r="A15" s="68"/>
      <c r="B15" s="112" t="s">
        <v>63</v>
      </c>
      <c r="C15" s="113"/>
      <c r="D15" s="113"/>
      <c r="E15" s="113"/>
      <c r="F15" s="113"/>
      <c r="G15" s="114"/>
      <c r="H15" s="76">
        <v>1.7</v>
      </c>
      <c r="I15" s="76">
        <v>1.5</v>
      </c>
      <c r="J15" s="76">
        <v>1.7</v>
      </c>
      <c r="K15" s="68"/>
      <c r="L15" s="24"/>
      <c r="M15" s="30" t="s">
        <v>63</v>
      </c>
    </row>
    <row r="16" spans="1:13" s="23" customFormat="1" ht="12.5" x14ac:dyDescent="0.25">
      <c r="A16" s="68"/>
      <c r="B16" s="85"/>
      <c r="C16" s="85"/>
      <c r="D16" s="85"/>
      <c r="E16" s="85"/>
      <c r="F16" s="85"/>
      <c r="G16" s="85"/>
      <c r="H16" s="86"/>
      <c r="I16" s="86"/>
      <c r="J16" s="86"/>
      <c r="K16" s="68"/>
      <c r="L16" s="24"/>
      <c r="M16" s="30"/>
    </row>
    <row r="17" spans="1:13" s="23" customFormat="1" ht="12.5" x14ac:dyDescent="0.25">
      <c r="A17" s="68"/>
      <c r="B17" s="107" t="s">
        <v>32</v>
      </c>
      <c r="C17" s="107"/>
      <c r="D17" s="107"/>
      <c r="E17" s="107"/>
      <c r="F17" s="107"/>
      <c r="G17" s="107"/>
      <c r="H17" s="74">
        <v>15571</v>
      </c>
      <c r="I17" s="74">
        <v>14998</v>
      </c>
      <c r="J17" s="74">
        <v>15293</v>
      </c>
      <c r="K17" s="68"/>
      <c r="L17" s="24"/>
      <c r="M17" s="30" t="s">
        <v>32</v>
      </c>
    </row>
    <row r="18" spans="1:13" s="23" customFormat="1" ht="12.5" x14ac:dyDescent="0.25">
      <c r="A18" s="68"/>
      <c r="B18" s="68"/>
      <c r="C18" s="68"/>
      <c r="D18" s="68"/>
      <c r="E18" s="68"/>
      <c r="F18" s="68"/>
      <c r="G18" s="68"/>
      <c r="H18" s="68"/>
      <c r="I18" s="68"/>
      <c r="J18" s="68"/>
      <c r="K18" s="68"/>
      <c r="L18" s="24"/>
      <c r="M18" s="30"/>
    </row>
    <row r="19" spans="1:13" s="23" customFormat="1" ht="12.5" x14ac:dyDescent="0.25">
      <c r="A19" s="68"/>
      <c r="B19" s="68"/>
      <c r="C19" s="68"/>
      <c r="D19" s="68"/>
      <c r="E19" s="68"/>
      <c r="F19" s="68"/>
      <c r="G19" s="68"/>
      <c r="H19" s="68"/>
      <c r="I19" s="68"/>
      <c r="J19" s="68"/>
      <c r="K19" s="68"/>
      <c r="L19" s="24"/>
      <c r="M19" s="30"/>
    </row>
    <row r="20" spans="1:13" s="26" customFormat="1" ht="26" x14ac:dyDescent="0.3">
      <c r="A20" s="69"/>
      <c r="B20" s="110" t="s">
        <v>523</v>
      </c>
      <c r="C20" s="110"/>
      <c r="D20" s="110"/>
      <c r="E20" s="110"/>
      <c r="F20" s="110"/>
      <c r="G20" s="110"/>
      <c r="H20" s="110"/>
      <c r="I20" s="110"/>
      <c r="J20" s="110"/>
      <c r="K20" s="69"/>
      <c r="L20" s="27" t="s">
        <v>523</v>
      </c>
      <c r="M20" s="31"/>
    </row>
    <row r="21" spans="1:13" s="23" customFormat="1" ht="12.5" x14ac:dyDescent="0.25">
      <c r="A21" s="68"/>
      <c r="B21" s="68"/>
      <c r="C21" s="68"/>
      <c r="D21" s="68"/>
      <c r="E21" s="68"/>
      <c r="F21" s="68"/>
      <c r="G21" s="68"/>
      <c r="H21" s="68"/>
      <c r="I21" s="68"/>
      <c r="J21" s="68"/>
      <c r="K21" s="68"/>
      <c r="L21" s="24"/>
      <c r="M21" s="30"/>
    </row>
    <row r="22" spans="1:13" s="58" customFormat="1" x14ac:dyDescent="0.3">
      <c r="A22" s="70"/>
      <c r="B22" s="70"/>
      <c r="C22" s="70"/>
      <c r="D22" s="70"/>
      <c r="E22" s="70"/>
      <c r="F22" s="70"/>
      <c r="G22" s="70"/>
      <c r="H22" s="111" t="s">
        <v>620</v>
      </c>
      <c r="I22" s="111"/>
      <c r="J22" s="111"/>
      <c r="K22" s="70"/>
    </row>
    <row r="23" spans="1:13" s="58" customFormat="1" x14ac:dyDescent="0.3">
      <c r="A23" s="70"/>
      <c r="B23" s="70"/>
      <c r="C23" s="70"/>
      <c r="D23" s="70"/>
      <c r="E23" s="70"/>
      <c r="F23" s="70"/>
      <c r="G23" s="70"/>
      <c r="H23" s="71" t="s">
        <v>613</v>
      </c>
      <c r="I23" s="71" t="s">
        <v>614</v>
      </c>
      <c r="J23" s="71" t="s">
        <v>615</v>
      </c>
      <c r="K23" s="70"/>
    </row>
    <row r="24" spans="1:13" s="23" customFormat="1" ht="12.5" x14ac:dyDescent="0.25">
      <c r="A24" s="68"/>
      <c r="B24" s="107" t="s">
        <v>64</v>
      </c>
      <c r="C24" s="107"/>
      <c r="D24" s="107"/>
      <c r="E24" s="107"/>
      <c r="F24" s="107"/>
      <c r="G24" s="107"/>
      <c r="H24" s="76">
        <v>9.9</v>
      </c>
      <c r="I24" s="76">
        <v>9.1999999999999993</v>
      </c>
      <c r="J24" s="76">
        <v>9.4</v>
      </c>
      <c r="K24" s="68"/>
      <c r="L24" s="24"/>
      <c r="M24" s="30" t="s">
        <v>64</v>
      </c>
    </row>
    <row r="25" spans="1:13" s="23" customFormat="1" ht="12.5" x14ac:dyDescent="0.25">
      <c r="A25" s="68"/>
      <c r="B25" s="107" t="s">
        <v>65</v>
      </c>
      <c r="C25" s="107"/>
      <c r="D25" s="107"/>
      <c r="E25" s="107"/>
      <c r="F25" s="107"/>
      <c r="G25" s="107"/>
      <c r="H25" s="76">
        <v>8.5</v>
      </c>
      <c r="I25" s="76">
        <v>8.6999999999999993</v>
      </c>
      <c r="J25" s="76">
        <v>8.3000000000000007</v>
      </c>
      <c r="K25" s="68"/>
      <c r="L25" s="24"/>
      <c r="M25" s="30" t="s">
        <v>65</v>
      </c>
    </row>
    <row r="26" spans="1:13" s="23" customFormat="1" ht="12.5" x14ac:dyDescent="0.25">
      <c r="A26" s="68"/>
      <c r="B26" s="107" t="s">
        <v>70</v>
      </c>
      <c r="C26" s="107"/>
      <c r="D26" s="107"/>
      <c r="E26" s="107"/>
      <c r="F26" s="107"/>
      <c r="G26" s="107"/>
      <c r="H26" s="76">
        <v>13.5</v>
      </c>
      <c r="I26" s="76">
        <v>13.4</v>
      </c>
      <c r="J26" s="76">
        <v>13</v>
      </c>
      <c r="K26" s="68"/>
      <c r="L26" s="24"/>
      <c r="M26" s="30" t="s">
        <v>70</v>
      </c>
    </row>
    <row r="27" spans="1:13" s="23" customFormat="1" ht="25" x14ac:dyDescent="0.25">
      <c r="A27" s="68"/>
      <c r="B27" s="107" t="s">
        <v>361</v>
      </c>
      <c r="C27" s="107"/>
      <c r="D27" s="107"/>
      <c r="E27" s="107"/>
      <c r="F27" s="107"/>
      <c r="G27" s="107"/>
      <c r="H27" s="76">
        <v>9.6</v>
      </c>
      <c r="I27" s="76">
        <v>9.5</v>
      </c>
      <c r="J27" s="76">
        <v>9.1999999999999993</v>
      </c>
      <c r="K27" s="68"/>
      <c r="L27" s="24"/>
      <c r="M27" s="30" t="s">
        <v>361</v>
      </c>
    </row>
    <row r="28" spans="1:13" s="23" customFormat="1" ht="12.5" x14ac:dyDescent="0.25">
      <c r="A28" s="68"/>
      <c r="B28" s="107" t="s">
        <v>71</v>
      </c>
      <c r="C28" s="107"/>
      <c r="D28" s="107"/>
      <c r="E28" s="107"/>
      <c r="F28" s="107"/>
      <c r="G28" s="107"/>
      <c r="H28" s="76">
        <v>54.1</v>
      </c>
      <c r="I28" s="76">
        <v>52.9</v>
      </c>
      <c r="J28" s="76">
        <v>52.3</v>
      </c>
      <c r="K28" s="68"/>
      <c r="L28" s="24"/>
      <c r="M28" s="30" t="s">
        <v>71</v>
      </c>
    </row>
    <row r="29" spans="1:13" s="23" customFormat="1" ht="12.5" x14ac:dyDescent="0.25">
      <c r="A29" s="68"/>
      <c r="B29" s="107" t="s">
        <v>72</v>
      </c>
      <c r="C29" s="107"/>
      <c r="D29" s="107"/>
      <c r="E29" s="107"/>
      <c r="F29" s="107"/>
      <c r="G29" s="107"/>
      <c r="H29" s="76">
        <v>12.1</v>
      </c>
      <c r="I29" s="76">
        <v>10.6</v>
      </c>
      <c r="J29" s="76">
        <v>10.6</v>
      </c>
      <c r="K29" s="68"/>
      <c r="L29" s="24"/>
      <c r="M29" s="30" t="s">
        <v>72</v>
      </c>
    </row>
    <row r="30" spans="1:13" s="23" customFormat="1" ht="12.5" x14ac:dyDescent="0.25">
      <c r="A30" s="68"/>
      <c r="B30" s="107" t="s">
        <v>73</v>
      </c>
      <c r="C30" s="107"/>
      <c r="D30" s="107"/>
      <c r="E30" s="107"/>
      <c r="F30" s="107"/>
      <c r="G30" s="107"/>
      <c r="H30" s="76">
        <v>40</v>
      </c>
      <c r="I30" s="76">
        <v>38.799999999999997</v>
      </c>
      <c r="J30" s="76">
        <v>39</v>
      </c>
      <c r="K30" s="68"/>
      <c r="L30" s="24"/>
      <c r="M30" s="30" t="s">
        <v>73</v>
      </c>
    </row>
    <row r="31" spans="1:13" s="23" customFormat="1" ht="12.5" x14ac:dyDescent="0.25">
      <c r="A31" s="68"/>
      <c r="B31" s="107" t="s">
        <v>74</v>
      </c>
      <c r="C31" s="107"/>
      <c r="D31" s="107"/>
      <c r="E31" s="107"/>
      <c r="F31" s="107"/>
      <c r="G31" s="107"/>
      <c r="H31" s="76">
        <v>7.1</v>
      </c>
      <c r="I31" s="76">
        <v>6.6</v>
      </c>
      <c r="J31" s="76">
        <v>6.3</v>
      </c>
      <c r="K31" s="68"/>
      <c r="L31" s="24"/>
      <c r="M31" s="30" t="s">
        <v>74</v>
      </c>
    </row>
    <row r="32" spans="1:13" s="23" customFormat="1" ht="25" x14ac:dyDescent="0.25">
      <c r="A32" s="68"/>
      <c r="B32" s="107" t="s">
        <v>362</v>
      </c>
      <c r="C32" s="107"/>
      <c r="D32" s="107"/>
      <c r="E32" s="107"/>
      <c r="F32" s="107"/>
      <c r="G32" s="107"/>
      <c r="H32" s="76">
        <v>7.7</v>
      </c>
      <c r="I32" s="76">
        <v>7.2</v>
      </c>
      <c r="J32" s="76">
        <v>6.6</v>
      </c>
      <c r="K32" s="68"/>
      <c r="L32" s="24"/>
      <c r="M32" s="30" t="s">
        <v>362</v>
      </c>
    </row>
    <row r="33" spans="1:13" s="23" customFormat="1" ht="12.5" x14ac:dyDescent="0.25">
      <c r="A33" s="68"/>
      <c r="B33" s="107" t="s">
        <v>75</v>
      </c>
      <c r="C33" s="107"/>
      <c r="D33" s="107"/>
      <c r="E33" s="107"/>
      <c r="F33" s="107"/>
      <c r="G33" s="107"/>
      <c r="H33" s="76">
        <v>90.8</v>
      </c>
      <c r="I33" s="76">
        <v>90.4</v>
      </c>
      <c r="J33" s="76">
        <v>90.1</v>
      </c>
      <c r="K33" s="68"/>
      <c r="L33" s="24"/>
      <c r="M33" s="30" t="s">
        <v>75</v>
      </c>
    </row>
    <row r="34" spans="1:13" s="23" customFormat="1" ht="12.5" x14ac:dyDescent="0.25">
      <c r="A34" s="68"/>
      <c r="B34" s="107" t="s">
        <v>66</v>
      </c>
      <c r="C34" s="107"/>
      <c r="D34" s="107"/>
      <c r="E34" s="107"/>
      <c r="F34" s="107"/>
      <c r="G34" s="107"/>
      <c r="H34" s="76">
        <v>88.3</v>
      </c>
      <c r="I34" s="76">
        <v>87.6</v>
      </c>
      <c r="J34" s="76">
        <v>87.3</v>
      </c>
      <c r="K34" s="68"/>
      <c r="L34" s="24"/>
      <c r="M34" s="30" t="s">
        <v>66</v>
      </c>
    </row>
    <row r="35" spans="1:13" s="23" customFormat="1" ht="12.5" x14ac:dyDescent="0.25">
      <c r="A35" s="68"/>
      <c r="B35" s="107" t="s">
        <v>67</v>
      </c>
      <c r="C35" s="107"/>
      <c r="D35" s="107"/>
      <c r="E35" s="107"/>
      <c r="F35" s="107"/>
      <c r="G35" s="107"/>
      <c r="H35" s="76">
        <v>25.5</v>
      </c>
      <c r="I35" s="76">
        <v>21.8</v>
      </c>
      <c r="J35" s="76">
        <v>20.8</v>
      </c>
      <c r="K35" s="68"/>
      <c r="L35" s="24"/>
      <c r="M35" s="30" t="s">
        <v>67</v>
      </c>
    </row>
    <row r="36" spans="1:13" s="23" customFormat="1" ht="12.5" x14ac:dyDescent="0.25">
      <c r="A36" s="68"/>
      <c r="B36" s="107" t="s">
        <v>68</v>
      </c>
      <c r="C36" s="107"/>
      <c r="D36" s="107"/>
      <c r="E36" s="107"/>
      <c r="F36" s="107"/>
      <c r="G36" s="107"/>
      <c r="H36" s="76">
        <v>94</v>
      </c>
      <c r="I36" s="76">
        <v>94.2</v>
      </c>
      <c r="J36" s="76">
        <v>95.1</v>
      </c>
      <c r="K36" s="68"/>
      <c r="L36" s="24"/>
      <c r="M36" s="30" t="s">
        <v>68</v>
      </c>
    </row>
    <row r="37" spans="1:13" s="23" customFormat="1" ht="12.5" x14ac:dyDescent="0.25">
      <c r="A37" s="68"/>
      <c r="B37" s="107" t="s">
        <v>69</v>
      </c>
      <c r="C37" s="107"/>
      <c r="D37" s="107"/>
      <c r="E37" s="107"/>
      <c r="F37" s="107"/>
      <c r="G37" s="107"/>
      <c r="H37" s="76">
        <v>0.3</v>
      </c>
      <c r="I37" s="76">
        <v>0.3</v>
      </c>
      <c r="J37" s="76">
        <v>0.4</v>
      </c>
      <c r="K37" s="68"/>
      <c r="L37" s="24"/>
      <c r="M37" s="30" t="s">
        <v>69</v>
      </c>
    </row>
    <row r="38" spans="1:13" s="23" customFormat="1" ht="12.5" x14ac:dyDescent="0.25">
      <c r="A38" s="68"/>
      <c r="B38" s="85"/>
      <c r="C38" s="85"/>
      <c r="D38" s="85"/>
      <c r="E38" s="85"/>
      <c r="F38" s="85"/>
      <c r="G38" s="85"/>
      <c r="H38" s="86"/>
      <c r="I38" s="86"/>
      <c r="J38" s="86"/>
      <c r="K38" s="68"/>
      <c r="L38" s="24"/>
      <c r="M38" s="30"/>
    </row>
    <row r="39" spans="1:13" s="23" customFormat="1" ht="12.5" x14ac:dyDescent="0.25">
      <c r="A39" s="68"/>
      <c r="B39" s="107" t="s">
        <v>32</v>
      </c>
      <c r="C39" s="107"/>
      <c r="D39" s="107"/>
      <c r="E39" s="107"/>
      <c r="F39" s="107"/>
      <c r="G39" s="107"/>
      <c r="H39" s="74">
        <v>15576</v>
      </c>
      <c r="I39" s="74">
        <v>14971</v>
      </c>
      <c r="J39" s="74">
        <v>15294</v>
      </c>
      <c r="K39" s="68"/>
      <c r="L39" s="24"/>
      <c r="M39" s="30" t="s">
        <v>32</v>
      </c>
    </row>
    <row r="40" spans="1:13" s="23" customFormat="1" ht="12.5" x14ac:dyDescent="0.25">
      <c r="A40" s="68"/>
      <c r="B40" s="68"/>
      <c r="C40" s="68"/>
      <c r="D40" s="68"/>
      <c r="E40" s="68"/>
      <c r="F40" s="68"/>
      <c r="G40" s="68"/>
      <c r="H40" s="68"/>
      <c r="I40" s="68"/>
      <c r="J40" s="68"/>
      <c r="K40" s="68"/>
      <c r="L40" s="24"/>
      <c r="M40" s="30"/>
    </row>
    <row r="41" spans="1:13" s="23" customFormat="1" ht="12.5" x14ac:dyDescent="0.25">
      <c r="A41" s="68"/>
      <c r="B41" s="68"/>
      <c r="C41" s="68"/>
      <c r="D41" s="68"/>
      <c r="E41" s="68"/>
      <c r="F41" s="68"/>
      <c r="G41" s="68"/>
      <c r="H41" s="68"/>
      <c r="I41" s="68"/>
      <c r="J41" s="68"/>
      <c r="K41" s="68"/>
      <c r="L41" s="24"/>
      <c r="M41" s="30"/>
    </row>
    <row r="42" spans="1:13" s="26" customFormat="1" ht="26" x14ac:dyDescent="0.3">
      <c r="A42" s="69"/>
      <c r="B42" s="110" t="s">
        <v>571</v>
      </c>
      <c r="C42" s="110"/>
      <c r="D42" s="110"/>
      <c r="E42" s="110"/>
      <c r="F42" s="110"/>
      <c r="G42" s="110"/>
      <c r="H42" s="110"/>
      <c r="I42" s="110"/>
      <c r="J42" s="110"/>
      <c r="K42" s="69"/>
      <c r="L42" s="27" t="s">
        <v>524</v>
      </c>
      <c r="M42" s="31"/>
    </row>
    <row r="43" spans="1:13" s="23" customFormat="1" ht="12.5" x14ac:dyDescent="0.25">
      <c r="A43" s="68"/>
      <c r="B43" s="68"/>
      <c r="C43" s="68"/>
      <c r="D43" s="68"/>
      <c r="E43" s="68"/>
      <c r="F43" s="68"/>
      <c r="G43" s="68"/>
      <c r="H43" s="68"/>
      <c r="I43" s="68"/>
      <c r="J43" s="68"/>
      <c r="K43" s="68"/>
      <c r="L43" s="24"/>
      <c r="M43" s="30"/>
    </row>
    <row r="44" spans="1:13" s="58" customFormat="1" x14ac:dyDescent="0.3">
      <c r="A44" s="70"/>
      <c r="B44" s="70"/>
      <c r="C44" s="70"/>
      <c r="D44" s="70"/>
      <c r="E44" s="70"/>
      <c r="F44" s="70"/>
      <c r="G44" s="70"/>
      <c r="H44" s="111" t="s">
        <v>620</v>
      </c>
      <c r="I44" s="111"/>
      <c r="J44" s="111"/>
      <c r="K44" s="70"/>
    </row>
    <row r="45" spans="1:13" s="58" customFormat="1" x14ac:dyDescent="0.3">
      <c r="A45" s="70"/>
      <c r="B45" s="70"/>
      <c r="C45" s="70"/>
      <c r="D45" s="70"/>
      <c r="E45" s="70"/>
      <c r="F45" s="70"/>
      <c r="G45" s="70"/>
      <c r="H45" s="71" t="s">
        <v>613</v>
      </c>
      <c r="I45" s="71" t="s">
        <v>614</v>
      </c>
      <c r="J45" s="71" t="s">
        <v>615</v>
      </c>
      <c r="K45" s="70"/>
    </row>
    <row r="46" spans="1:13" s="23" customFormat="1" ht="12.5" x14ac:dyDescent="0.25">
      <c r="A46" s="68"/>
      <c r="B46" s="107" t="s">
        <v>110</v>
      </c>
      <c r="C46" s="107"/>
      <c r="D46" s="107"/>
      <c r="E46" s="107"/>
      <c r="F46" s="107"/>
      <c r="G46" s="107"/>
      <c r="H46" s="76" t="s">
        <v>621</v>
      </c>
      <c r="I46" s="76">
        <v>81.7</v>
      </c>
      <c r="J46" s="76">
        <v>83.9</v>
      </c>
      <c r="K46" s="68"/>
      <c r="L46" s="24"/>
      <c r="M46" s="30" t="s">
        <v>110</v>
      </c>
    </row>
    <row r="47" spans="1:13" s="23" customFormat="1" ht="12.5" x14ac:dyDescent="0.25">
      <c r="A47" s="68"/>
      <c r="B47" s="107" t="s">
        <v>477</v>
      </c>
      <c r="C47" s="107"/>
      <c r="D47" s="107"/>
      <c r="E47" s="107"/>
      <c r="F47" s="107"/>
      <c r="G47" s="107"/>
      <c r="H47" s="76" t="s">
        <v>621</v>
      </c>
      <c r="I47" s="76">
        <v>2.6</v>
      </c>
      <c r="J47" s="76">
        <v>2.2999999999999998</v>
      </c>
      <c r="K47" s="68"/>
      <c r="L47" s="24"/>
      <c r="M47" s="30" t="s">
        <v>477</v>
      </c>
    </row>
    <row r="48" spans="1:13" s="23" customFormat="1" ht="12.5" x14ac:dyDescent="0.25">
      <c r="A48" s="68"/>
      <c r="B48" s="107" t="s">
        <v>478</v>
      </c>
      <c r="C48" s="107"/>
      <c r="D48" s="107"/>
      <c r="E48" s="107"/>
      <c r="F48" s="107"/>
      <c r="G48" s="107"/>
      <c r="H48" s="76" t="s">
        <v>621</v>
      </c>
      <c r="I48" s="76">
        <v>11.6</v>
      </c>
      <c r="J48" s="76">
        <v>9.6999999999999993</v>
      </c>
      <c r="K48" s="68"/>
      <c r="L48" s="24"/>
      <c r="M48" s="30" t="s">
        <v>478</v>
      </c>
    </row>
    <row r="49" spans="1:13" s="23" customFormat="1" ht="12.5" x14ac:dyDescent="0.25">
      <c r="A49" s="68"/>
      <c r="B49" s="107" t="s">
        <v>479</v>
      </c>
      <c r="C49" s="107"/>
      <c r="D49" s="107"/>
      <c r="E49" s="107"/>
      <c r="F49" s="107"/>
      <c r="G49" s="107"/>
      <c r="H49" s="76" t="s">
        <v>621</v>
      </c>
      <c r="I49" s="76">
        <v>4.0999999999999996</v>
      </c>
      <c r="J49" s="76">
        <v>4.0999999999999996</v>
      </c>
      <c r="K49" s="68"/>
      <c r="L49" s="24"/>
      <c r="M49" s="30" t="s">
        <v>479</v>
      </c>
    </row>
    <row r="50" spans="1:13" s="23" customFormat="1" ht="12.5" x14ac:dyDescent="0.25">
      <c r="A50" s="68"/>
      <c r="B50" s="85"/>
      <c r="C50" s="85"/>
      <c r="D50" s="85"/>
      <c r="E50" s="85"/>
      <c r="F50" s="85"/>
      <c r="G50" s="85"/>
      <c r="H50" s="86"/>
      <c r="I50" s="86"/>
      <c r="J50" s="86"/>
      <c r="K50" s="68"/>
      <c r="L50" s="24"/>
      <c r="M50" s="30"/>
    </row>
    <row r="51" spans="1:13" s="23" customFormat="1" ht="12.5" x14ac:dyDescent="0.25">
      <c r="A51" s="68"/>
      <c r="B51" s="107" t="s">
        <v>32</v>
      </c>
      <c r="C51" s="107"/>
      <c r="D51" s="107"/>
      <c r="E51" s="107"/>
      <c r="F51" s="107"/>
      <c r="G51" s="107"/>
      <c r="H51" s="74" t="s">
        <v>621</v>
      </c>
      <c r="I51" s="74">
        <v>1365</v>
      </c>
      <c r="J51" s="74">
        <v>1428</v>
      </c>
      <c r="K51" s="68"/>
      <c r="L51" s="24"/>
      <c r="M51" s="30" t="s">
        <v>32</v>
      </c>
    </row>
    <row r="52" spans="1:13" s="23" customFormat="1" ht="12.5" x14ac:dyDescent="0.25">
      <c r="A52" s="68"/>
      <c r="B52" s="68"/>
      <c r="C52" s="68"/>
      <c r="D52" s="68"/>
      <c r="E52" s="68"/>
      <c r="F52" s="68"/>
      <c r="G52" s="68"/>
      <c r="H52" s="68"/>
      <c r="I52" s="68"/>
      <c r="J52" s="68"/>
      <c r="K52" s="68"/>
      <c r="L52" s="24"/>
      <c r="M52" s="30"/>
    </row>
    <row r="53" spans="1:13" s="23" customFormat="1" ht="12.5" x14ac:dyDescent="0.25">
      <c r="A53" s="68"/>
      <c r="B53" s="68"/>
      <c r="C53" s="68"/>
      <c r="D53" s="68"/>
      <c r="E53" s="68"/>
      <c r="F53" s="68"/>
      <c r="G53" s="68"/>
      <c r="H53" s="68"/>
      <c r="I53" s="68"/>
      <c r="J53" s="68"/>
      <c r="K53" s="68"/>
      <c r="L53" s="24"/>
      <c r="M53" s="30"/>
    </row>
    <row r="54" spans="1:13" s="26" customFormat="1" ht="26" x14ac:dyDescent="0.3">
      <c r="A54" s="69"/>
      <c r="B54" s="110" t="s">
        <v>572</v>
      </c>
      <c r="C54" s="110"/>
      <c r="D54" s="110"/>
      <c r="E54" s="110"/>
      <c r="F54" s="110"/>
      <c r="G54" s="110"/>
      <c r="H54" s="110"/>
      <c r="I54" s="110"/>
      <c r="J54" s="110"/>
      <c r="K54" s="69"/>
      <c r="L54" s="27" t="s">
        <v>525</v>
      </c>
      <c r="M54" s="31"/>
    </row>
    <row r="55" spans="1:13" s="23" customFormat="1" ht="12.5" x14ac:dyDescent="0.25">
      <c r="A55" s="68"/>
      <c r="B55" s="68"/>
      <c r="C55" s="68"/>
      <c r="D55" s="68"/>
      <c r="E55" s="68"/>
      <c r="F55" s="68"/>
      <c r="G55" s="68"/>
      <c r="H55" s="68"/>
      <c r="I55" s="68"/>
      <c r="J55" s="68"/>
      <c r="K55" s="68"/>
      <c r="L55" s="24"/>
      <c r="M55" s="30"/>
    </row>
    <row r="56" spans="1:13" s="58" customFormat="1" x14ac:dyDescent="0.3">
      <c r="A56" s="70"/>
      <c r="B56" s="70"/>
      <c r="C56" s="70"/>
      <c r="D56" s="70"/>
      <c r="E56" s="70"/>
      <c r="F56" s="70"/>
      <c r="G56" s="70"/>
      <c r="H56" s="111" t="s">
        <v>620</v>
      </c>
      <c r="I56" s="111"/>
      <c r="J56" s="111"/>
      <c r="K56" s="70"/>
    </row>
    <row r="57" spans="1:13" s="58" customFormat="1" x14ac:dyDescent="0.3">
      <c r="A57" s="70"/>
      <c r="B57" s="70"/>
      <c r="C57" s="70"/>
      <c r="D57" s="70"/>
      <c r="E57" s="70"/>
      <c r="F57" s="70"/>
      <c r="G57" s="70"/>
      <c r="H57" s="71" t="s">
        <v>613</v>
      </c>
      <c r="I57" s="71" t="s">
        <v>614</v>
      </c>
      <c r="J57" s="71" t="s">
        <v>615</v>
      </c>
      <c r="K57" s="70"/>
    </row>
    <row r="58" spans="1:13" s="23" customFormat="1" ht="12.5" x14ac:dyDescent="0.25">
      <c r="A58" s="68"/>
      <c r="B58" s="107" t="s">
        <v>110</v>
      </c>
      <c r="C58" s="107"/>
      <c r="D58" s="107"/>
      <c r="E58" s="107"/>
      <c r="F58" s="107"/>
      <c r="G58" s="107"/>
      <c r="H58" s="76" t="s">
        <v>621</v>
      </c>
      <c r="I58" s="76">
        <v>72.3</v>
      </c>
      <c r="J58" s="76">
        <v>73.599999999999994</v>
      </c>
      <c r="K58" s="68"/>
      <c r="L58" s="24"/>
      <c r="M58" s="30" t="s">
        <v>110</v>
      </c>
    </row>
    <row r="59" spans="1:13" s="23" customFormat="1" ht="12.5" x14ac:dyDescent="0.25">
      <c r="A59" s="68"/>
      <c r="B59" s="107" t="s">
        <v>477</v>
      </c>
      <c r="C59" s="107"/>
      <c r="D59" s="107"/>
      <c r="E59" s="107"/>
      <c r="F59" s="107"/>
      <c r="G59" s="107"/>
      <c r="H59" s="76" t="s">
        <v>621</v>
      </c>
      <c r="I59" s="76">
        <v>5.3</v>
      </c>
      <c r="J59" s="76">
        <v>5</v>
      </c>
      <c r="K59" s="68"/>
      <c r="L59" s="24"/>
      <c r="M59" s="30" t="s">
        <v>477</v>
      </c>
    </row>
    <row r="60" spans="1:13" s="23" customFormat="1" ht="12.5" x14ac:dyDescent="0.25">
      <c r="A60" s="68"/>
      <c r="B60" s="107" t="s">
        <v>478</v>
      </c>
      <c r="C60" s="107"/>
      <c r="D60" s="107"/>
      <c r="E60" s="107"/>
      <c r="F60" s="107"/>
      <c r="G60" s="107"/>
      <c r="H60" s="76" t="s">
        <v>621</v>
      </c>
      <c r="I60" s="76">
        <v>21</v>
      </c>
      <c r="J60" s="76">
        <v>19.5</v>
      </c>
      <c r="K60" s="68"/>
      <c r="L60" s="24"/>
      <c r="M60" s="30" t="s">
        <v>478</v>
      </c>
    </row>
    <row r="61" spans="1:13" s="23" customFormat="1" ht="12.5" x14ac:dyDescent="0.25">
      <c r="A61" s="68"/>
      <c r="B61" s="107" t="s">
        <v>479</v>
      </c>
      <c r="C61" s="107"/>
      <c r="D61" s="107"/>
      <c r="E61" s="107"/>
      <c r="F61" s="107"/>
      <c r="G61" s="107"/>
      <c r="H61" s="76" t="s">
        <v>621</v>
      </c>
      <c r="I61" s="76">
        <v>1.4</v>
      </c>
      <c r="J61" s="76">
        <v>2</v>
      </c>
      <c r="K61" s="68"/>
      <c r="L61" s="24"/>
      <c r="M61" s="30" t="s">
        <v>479</v>
      </c>
    </row>
    <row r="62" spans="1:13" s="23" customFormat="1" ht="12.5" x14ac:dyDescent="0.25">
      <c r="A62" s="68"/>
      <c r="B62" s="85"/>
      <c r="C62" s="85"/>
      <c r="D62" s="85"/>
      <c r="E62" s="85"/>
      <c r="F62" s="85"/>
      <c r="G62" s="85"/>
      <c r="H62" s="86"/>
      <c r="I62" s="86"/>
      <c r="J62" s="86"/>
      <c r="K62" s="68"/>
      <c r="L62" s="24"/>
      <c r="M62" s="30"/>
    </row>
    <row r="63" spans="1:13" s="23" customFormat="1" ht="12.5" x14ac:dyDescent="0.25">
      <c r="A63" s="68"/>
      <c r="B63" s="107" t="s">
        <v>32</v>
      </c>
      <c r="C63" s="107"/>
      <c r="D63" s="107"/>
      <c r="E63" s="107"/>
      <c r="F63" s="107"/>
      <c r="G63" s="107"/>
      <c r="H63" s="74" t="s">
        <v>621</v>
      </c>
      <c r="I63" s="74">
        <v>1992</v>
      </c>
      <c r="J63" s="74">
        <v>1977</v>
      </c>
      <c r="K63" s="68"/>
      <c r="L63" s="24"/>
      <c r="M63" s="30" t="s">
        <v>32</v>
      </c>
    </row>
    <row r="64" spans="1:13" s="23" customFormat="1" ht="12.5" x14ac:dyDescent="0.25">
      <c r="A64" s="68"/>
      <c r="B64" s="68"/>
      <c r="C64" s="68"/>
      <c r="D64" s="68"/>
      <c r="E64" s="68"/>
      <c r="F64" s="68"/>
      <c r="G64" s="68"/>
      <c r="H64" s="68"/>
      <c r="I64" s="68"/>
      <c r="J64" s="68"/>
      <c r="K64" s="68"/>
      <c r="L64" s="24"/>
      <c r="M64" s="30"/>
    </row>
    <row r="65" spans="1:13" s="23" customFormat="1" ht="12.5" x14ac:dyDescent="0.25">
      <c r="A65" s="68"/>
      <c r="B65" s="68"/>
      <c r="C65" s="68"/>
      <c r="D65" s="68"/>
      <c r="E65" s="68"/>
      <c r="F65" s="68"/>
      <c r="G65" s="68"/>
      <c r="H65" s="68"/>
      <c r="I65" s="68"/>
      <c r="J65" s="68"/>
      <c r="K65" s="68"/>
      <c r="L65" s="24"/>
      <c r="M65" s="30"/>
    </row>
    <row r="66" spans="1:13" s="26" customFormat="1" ht="26" x14ac:dyDescent="0.3">
      <c r="A66" s="69"/>
      <c r="B66" s="110" t="s">
        <v>573</v>
      </c>
      <c r="C66" s="110"/>
      <c r="D66" s="110"/>
      <c r="E66" s="110"/>
      <c r="F66" s="110"/>
      <c r="G66" s="110"/>
      <c r="H66" s="110"/>
      <c r="I66" s="110"/>
      <c r="J66" s="110"/>
      <c r="K66" s="69"/>
      <c r="L66" s="27" t="s">
        <v>526</v>
      </c>
      <c r="M66" s="31"/>
    </row>
    <row r="67" spans="1:13" s="23" customFormat="1" ht="12.5" x14ac:dyDescent="0.25">
      <c r="A67" s="68"/>
      <c r="B67" s="68"/>
      <c r="C67" s="68"/>
      <c r="D67" s="68"/>
      <c r="E67" s="68"/>
      <c r="F67" s="68"/>
      <c r="G67" s="68"/>
      <c r="H67" s="68"/>
      <c r="I67" s="68"/>
      <c r="J67" s="68"/>
      <c r="K67" s="68"/>
      <c r="L67" s="24"/>
      <c r="M67" s="30"/>
    </row>
    <row r="68" spans="1:13" s="58" customFormat="1" x14ac:dyDescent="0.3">
      <c r="A68" s="70"/>
      <c r="B68" s="70"/>
      <c r="C68" s="70"/>
      <c r="D68" s="70"/>
      <c r="E68" s="70"/>
      <c r="F68" s="70"/>
      <c r="G68" s="70"/>
      <c r="H68" s="111" t="s">
        <v>620</v>
      </c>
      <c r="I68" s="111"/>
      <c r="J68" s="111"/>
      <c r="K68" s="70"/>
    </row>
    <row r="69" spans="1:13" s="58" customFormat="1" x14ac:dyDescent="0.3">
      <c r="A69" s="70"/>
      <c r="B69" s="70"/>
      <c r="C69" s="70"/>
      <c r="D69" s="70"/>
      <c r="E69" s="70"/>
      <c r="F69" s="70"/>
      <c r="G69" s="70"/>
      <c r="H69" s="71" t="s">
        <v>613</v>
      </c>
      <c r="I69" s="71" t="s">
        <v>614</v>
      </c>
      <c r="J69" s="71" t="s">
        <v>615</v>
      </c>
      <c r="K69" s="70"/>
    </row>
    <row r="70" spans="1:13" s="23" customFormat="1" ht="12.5" x14ac:dyDescent="0.25">
      <c r="A70" s="68"/>
      <c r="B70" s="107" t="s">
        <v>110</v>
      </c>
      <c r="C70" s="107"/>
      <c r="D70" s="107"/>
      <c r="E70" s="107"/>
      <c r="F70" s="107"/>
      <c r="G70" s="107"/>
      <c r="H70" s="76" t="s">
        <v>621</v>
      </c>
      <c r="I70" s="76">
        <v>66.599999999999994</v>
      </c>
      <c r="J70" s="76">
        <v>64</v>
      </c>
      <c r="K70" s="68"/>
      <c r="L70" s="24"/>
      <c r="M70" s="30" t="s">
        <v>110</v>
      </c>
    </row>
    <row r="71" spans="1:13" s="23" customFormat="1" ht="12.5" x14ac:dyDescent="0.25">
      <c r="A71" s="68"/>
      <c r="B71" s="107" t="s">
        <v>477</v>
      </c>
      <c r="C71" s="107"/>
      <c r="D71" s="107"/>
      <c r="E71" s="107"/>
      <c r="F71" s="107"/>
      <c r="G71" s="107"/>
      <c r="H71" s="76" t="s">
        <v>621</v>
      </c>
      <c r="I71" s="76">
        <v>5.9</v>
      </c>
      <c r="J71" s="76">
        <v>7.2</v>
      </c>
      <c r="K71" s="68"/>
      <c r="L71" s="24"/>
      <c r="M71" s="30" t="s">
        <v>477</v>
      </c>
    </row>
    <row r="72" spans="1:13" s="23" customFormat="1" ht="12.5" x14ac:dyDescent="0.25">
      <c r="A72" s="68"/>
      <c r="B72" s="107" t="s">
        <v>478</v>
      </c>
      <c r="C72" s="107"/>
      <c r="D72" s="107"/>
      <c r="E72" s="107"/>
      <c r="F72" s="107"/>
      <c r="G72" s="107"/>
      <c r="H72" s="76" t="s">
        <v>621</v>
      </c>
      <c r="I72" s="76">
        <v>24.4</v>
      </c>
      <c r="J72" s="76">
        <v>26.1</v>
      </c>
      <c r="K72" s="68"/>
      <c r="L72" s="24"/>
      <c r="M72" s="30" t="s">
        <v>478</v>
      </c>
    </row>
    <row r="73" spans="1:13" s="23" customFormat="1" ht="12.5" x14ac:dyDescent="0.25">
      <c r="A73" s="68"/>
      <c r="B73" s="107" t="s">
        <v>479</v>
      </c>
      <c r="C73" s="107"/>
      <c r="D73" s="107"/>
      <c r="E73" s="107"/>
      <c r="F73" s="107"/>
      <c r="G73" s="107"/>
      <c r="H73" s="76" t="s">
        <v>621</v>
      </c>
      <c r="I73" s="76">
        <v>3.1</v>
      </c>
      <c r="J73" s="76">
        <v>2.7</v>
      </c>
      <c r="K73" s="68"/>
      <c r="L73" s="24"/>
      <c r="M73" s="30" t="s">
        <v>479</v>
      </c>
    </row>
    <row r="74" spans="1:13" s="23" customFormat="1" ht="12.5" x14ac:dyDescent="0.25">
      <c r="A74" s="68"/>
      <c r="B74" s="85"/>
      <c r="C74" s="85"/>
      <c r="D74" s="85"/>
      <c r="E74" s="85"/>
      <c r="F74" s="85"/>
      <c r="G74" s="85"/>
      <c r="H74" s="86"/>
      <c r="I74" s="86"/>
      <c r="J74" s="86"/>
      <c r="K74" s="68"/>
      <c r="L74" s="24"/>
      <c r="M74" s="30"/>
    </row>
    <row r="75" spans="1:13" s="23" customFormat="1" ht="12.5" x14ac:dyDescent="0.25">
      <c r="A75" s="68"/>
      <c r="B75" s="107" t="s">
        <v>32</v>
      </c>
      <c r="C75" s="107"/>
      <c r="D75" s="107"/>
      <c r="E75" s="107"/>
      <c r="F75" s="107"/>
      <c r="G75" s="107"/>
      <c r="H75" s="74" t="s">
        <v>621</v>
      </c>
      <c r="I75" s="74">
        <v>1410</v>
      </c>
      <c r="J75" s="74">
        <v>1403</v>
      </c>
      <c r="K75" s="68"/>
      <c r="L75" s="24"/>
      <c r="M75" s="30" t="s">
        <v>32</v>
      </c>
    </row>
    <row r="76" spans="1:13" s="23" customFormat="1" ht="12.5" x14ac:dyDescent="0.25">
      <c r="A76" s="68"/>
      <c r="B76" s="68"/>
      <c r="C76" s="68"/>
      <c r="D76" s="68"/>
      <c r="E76" s="68"/>
      <c r="F76" s="68"/>
      <c r="G76" s="68"/>
      <c r="H76" s="68"/>
      <c r="I76" s="68"/>
      <c r="J76" s="68"/>
      <c r="K76" s="68"/>
      <c r="L76" s="24"/>
      <c r="M76" s="30"/>
    </row>
    <row r="77" spans="1:13" s="23" customFormat="1" ht="12.5" x14ac:dyDescent="0.25">
      <c r="A77" s="68"/>
      <c r="B77" s="68"/>
      <c r="C77" s="68"/>
      <c r="D77" s="68"/>
      <c r="E77" s="68"/>
      <c r="F77" s="68"/>
      <c r="G77" s="68"/>
      <c r="H77" s="68"/>
      <c r="I77" s="68"/>
      <c r="J77" s="68"/>
      <c r="K77" s="68"/>
      <c r="L77" s="24"/>
      <c r="M77" s="30"/>
    </row>
    <row r="78" spans="1:13" s="26" customFormat="1" ht="26" x14ac:dyDescent="0.3">
      <c r="A78" s="69"/>
      <c r="B78" s="110" t="s">
        <v>574</v>
      </c>
      <c r="C78" s="110"/>
      <c r="D78" s="110"/>
      <c r="E78" s="110"/>
      <c r="F78" s="110"/>
      <c r="G78" s="110"/>
      <c r="H78" s="110"/>
      <c r="I78" s="110"/>
      <c r="J78" s="110"/>
      <c r="K78" s="69"/>
      <c r="L78" s="27" t="s">
        <v>527</v>
      </c>
      <c r="M78" s="31"/>
    </row>
    <row r="79" spans="1:13" s="23" customFormat="1" ht="12.5" x14ac:dyDescent="0.25">
      <c r="A79" s="68"/>
      <c r="B79" s="68"/>
      <c r="C79" s="68"/>
      <c r="D79" s="68"/>
      <c r="E79" s="68"/>
      <c r="F79" s="68"/>
      <c r="G79" s="68"/>
      <c r="H79" s="68"/>
      <c r="I79" s="68"/>
      <c r="J79" s="68"/>
      <c r="K79" s="68"/>
      <c r="L79" s="24"/>
      <c r="M79" s="30"/>
    </row>
    <row r="80" spans="1:13" s="58" customFormat="1" x14ac:dyDescent="0.3">
      <c r="A80" s="70"/>
      <c r="B80" s="70"/>
      <c r="C80" s="70"/>
      <c r="D80" s="70"/>
      <c r="E80" s="70"/>
      <c r="F80" s="70"/>
      <c r="G80" s="70"/>
      <c r="H80" s="111" t="s">
        <v>620</v>
      </c>
      <c r="I80" s="111"/>
      <c r="J80" s="111"/>
      <c r="K80" s="70"/>
    </row>
    <row r="81" spans="1:13" s="58" customFormat="1" x14ac:dyDescent="0.3">
      <c r="A81" s="70"/>
      <c r="B81" s="70"/>
      <c r="C81" s="70"/>
      <c r="D81" s="70"/>
      <c r="E81" s="70"/>
      <c r="F81" s="70"/>
      <c r="G81" s="70"/>
      <c r="H81" s="71" t="s">
        <v>613</v>
      </c>
      <c r="I81" s="71" t="s">
        <v>614</v>
      </c>
      <c r="J81" s="71" t="s">
        <v>615</v>
      </c>
      <c r="K81" s="70"/>
    </row>
    <row r="82" spans="1:13" s="23" customFormat="1" ht="12.5" x14ac:dyDescent="0.25">
      <c r="A82" s="68"/>
      <c r="B82" s="107" t="s">
        <v>110</v>
      </c>
      <c r="C82" s="107"/>
      <c r="D82" s="107"/>
      <c r="E82" s="107"/>
      <c r="F82" s="107"/>
      <c r="G82" s="107"/>
      <c r="H82" s="76" t="s">
        <v>621</v>
      </c>
      <c r="I82" s="76">
        <v>58.1</v>
      </c>
      <c r="J82" s="76">
        <v>57.1</v>
      </c>
      <c r="K82" s="68"/>
      <c r="L82" s="24"/>
      <c r="M82" s="30" t="s">
        <v>110</v>
      </c>
    </row>
    <row r="83" spans="1:13" s="23" customFormat="1" ht="12.5" x14ac:dyDescent="0.25">
      <c r="A83" s="68"/>
      <c r="B83" s="107" t="s">
        <v>477</v>
      </c>
      <c r="C83" s="107"/>
      <c r="D83" s="107"/>
      <c r="E83" s="107"/>
      <c r="F83" s="107"/>
      <c r="G83" s="107"/>
      <c r="H83" s="76" t="s">
        <v>621</v>
      </c>
      <c r="I83" s="76">
        <v>11.8</v>
      </c>
      <c r="J83" s="76">
        <v>13.3</v>
      </c>
      <c r="K83" s="68"/>
      <c r="L83" s="24"/>
      <c r="M83" s="30" t="s">
        <v>477</v>
      </c>
    </row>
    <row r="84" spans="1:13" s="23" customFormat="1" ht="12.5" x14ac:dyDescent="0.25">
      <c r="A84" s="68"/>
      <c r="B84" s="107" t="s">
        <v>478</v>
      </c>
      <c r="C84" s="107"/>
      <c r="D84" s="107"/>
      <c r="E84" s="107"/>
      <c r="F84" s="107"/>
      <c r="G84" s="107"/>
      <c r="H84" s="76" t="s">
        <v>621</v>
      </c>
      <c r="I84" s="76">
        <v>27.9</v>
      </c>
      <c r="J84" s="76">
        <v>27.4</v>
      </c>
      <c r="K84" s="68"/>
      <c r="L84" s="24"/>
      <c r="M84" s="30" t="s">
        <v>478</v>
      </c>
    </row>
    <row r="85" spans="1:13" s="23" customFormat="1" ht="12.5" x14ac:dyDescent="0.25">
      <c r="A85" s="68"/>
      <c r="B85" s="107" t="s">
        <v>479</v>
      </c>
      <c r="C85" s="107"/>
      <c r="D85" s="107"/>
      <c r="E85" s="107"/>
      <c r="F85" s="107"/>
      <c r="G85" s="107"/>
      <c r="H85" s="76" t="s">
        <v>621</v>
      </c>
      <c r="I85" s="76">
        <v>2.2000000000000002</v>
      </c>
      <c r="J85" s="76">
        <v>2.2000000000000002</v>
      </c>
      <c r="K85" s="68"/>
      <c r="L85" s="24"/>
      <c r="M85" s="30" t="s">
        <v>479</v>
      </c>
    </row>
    <row r="86" spans="1:13" s="23" customFormat="1" ht="12.5" x14ac:dyDescent="0.25">
      <c r="A86" s="68"/>
      <c r="B86" s="85"/>
      <c r="C86" s="85"/>
      <c r="D86" s="85"/>
      <c r="E86" s="85"/>
      <c r="F86" s="85"/>
      <c r="G86" s="85"/>
      <c r="H86" s="86"/>
      <c r="I86" s="86"/>
      <c r="J86" s="86"/>
      <c r="K86" s="68"/>
      <c r="L86" s="24"/>
      <c r="M86" s="30"/>
    </row>
    <row r="87" spans="1:13" s="23" customFormat="1" ht="12.5" x14ac:dyDescent="0.25">
      <c r="A87" s="68"/>
      <c r="B87" s="107" t="s">
        <v>32</v>
      </c>
      <c r="C87" s="107"/>
      <c r="D87" s="107"/>
      <c r="E87" s="107"/>
      <c r="F87" s="107"/>
      <c r="G87" s="107"/>
      <c r="H87" s="74" t="s">
        <v>621</v>
      </c>
      <c r="I87" s="74">
        <v>1577</v>
      </c>
      <c r="J87" s="74">
        <v>1612</v>
      </c>
      <c r="K87" s="68"/>
      <c r="L87" s="24"/>
      <c r="M87" s="30" t="s">
        <v>32</v>
      </c>
    </row>
    <row r="88" spans="1:13" s="23" customFormat="1" ht="12.75" customHeight="1" x14ac:dyDescent="0.25">
      <c r="A88" s="68"/>
      <c r="B88" s="68"/>
      <c r="C88" s="68"/>
      <c r="D88" s="68"/>
      <c r="E88" s="68"/>
      <c r="F88" s="68"/>
      <c r="G88" s="68"/>
      <c r="H88" s="68"/>
      <c r="I88" s="68"/>
      <c r="J88" s="68"/>
      <c r="K88" s="68"/>
      <c r="L88" s="24"/>
      <c r="M88" s="30"/>
    </row>
    <row r="89" spans="1:13" s="23" customFormat="1" ht="12.75" customHeight="1" x14ac:dyDescent="0.25">
      <c r="A89" s="68"/>
      <c r="B89" s="68"/>
      <c r="C89" s="68"/>
      <c r="D89" s="68"/>
      <c r="E89" s="68"/>
      <c r="F89" s="68"/>
      <c r="G89" s="68"/>
      <c r="H89" s="68"/>
      <c r="I89" s="68"/>
      <c r="J89" s="68"/>
      <c r="K89" s="68"/>
      <c r="L89" s="24"/>
      <c r="M89" s="30"/>
    </row>
    <row r="90" spans="1:13" s="26" customFormat="1" ht="53" customHeight="1" x14ac:dyDescent="0.3">
      <c r="A90" s="69"/>
      <c r="B90" s="110" t="s">
        <v>575</v>
      </c>
      <c r="C90" s="110"/>
      <c r="D90" s="110"/>
      <c r="E90" s="110"/>
      <c r="F90" s="110"/>
      <c r="G90" s="110"/>
      <c r="H90" s="110"/>
      <c r="I90" s="110"/>
      <c r="J90" s="110"/>
      <c r="K90" s="69"/>
      <c r="L90" s="27" t="s">
        <v>528</v>
      </c>
      <c r="M90" s="31"/>
    </row>
    <row r="91" spans="1:13" s="23" customFormat="1" ht="12.75" customHeight="1" x14ac:dyDescent="0.25">
      <c r="A91" s="68"/>
      <c r="B91" s="68"/>
      <c r="C91" s="68"/>
      <c r="D91" s="68"/>
      <c r="E91" s="68"/>
      <c r="F91" s="68"/>
      <c r="G91" s="68"/>
      <c r="H91" s="68"/>
      <c r="I91" s="68"/>
      <c r="J91" s="68"/>
      <c r="K91" s="68"/>
      <c r="L91" s="24"/>
      <c r="M91" s="30"/>
    </row>
    <row r="92" spans="1:13" s="23" customFormat="1" ht="12.75" customHeight="1" x14ac:dyDescent="0.25">
      <c r="A92" s="68"/>
      <c r="B92" s="68"/>
      <c r="C92" s="68"/>
      <c r="D92" s="68"/>
      <c r="E92" s="120" t="s">
        <v>529</v>
      </c>
      <c r="F92" s="120"/>
      <c r="G92" s="120"/>
      <c r="H92" s="120"/>
      <c r="I92" s="68"/>
      <c r="J92" s="68"/>
      <c r="K92" s="68"/>
      <c r="L92" s="24"/>
      <c r="M92" s="30"/>
    </row>
    <row r="93" spans="1:13" s="23" customFormat="1" ht="29" customHeight="1" x14ac:dyDescent="0.3">
      <c r="A93" s="68"/>
      <c r="B93" s="115" t="s">
        <v>31</v>
      </c>
      <c r="C93" s="115"/>
      <c r="D93" s="71" t="s">
        <v>530</v>
      </c>
      <c r="E93" s="71" t="s">
        <v>77</v>
      </c>
      <c r="F93" s="71" t="s">
        <v>78</v>
      </c>
      <c r="G93" s="71" t="s">
        <v>79</v>
      </c>
      <c r="H93" s="71" t="s">
        <v>80</v>
      </c>
      <c r="I93" s="71" t="s">
        <v>30</v>
      </c>
      <c r="J93" s="68"/>
      <c r="K93" s="68"/>
      <c r="L93" s="24"/>
      <c r="M93" s="30"/>
    </row>
    <row r="94" spans="1:13" s="23" customFormat="1" ht="12.75" customHeight="1" x14ac:dyDescent="0.25">
      <c r="A94" s="68"/>
      <c r="B94" s="116" t="s">
        <v>76</v>
      </c>
      <c r="C94" s="117"/>
      <c r="D94" s="117"/>
      <c r="E94" s="117"/>
      <c r="F94" s="117"/>
      <c r="G94" s="117"/>
      <c r="H94" s="117"/>
      <c r="I94" s="118"/>
      <c r="J94" s="68"/>
      <c r="K94" s="68"/>
      <c r="L94" s="24"/>
      <c r="M94" s="30"/>
    </row>
    <row r="95" spans="1:13" s="23" customFormat="1" ht="12.75" customHeight="1" x14ac:dyDescent="0.25">
      <c r="A95" s="68"/>
      <c r="B95" s="119" t="s">
        <v>620</v>
      </c>
      <c r="C95" s="119"/>
      <c r="D95" s="77">
        <v>2024</v>
      </c>
      <c r="E95" s="76">
        <v>2.7</v>
      </c>
      <c r="F95" s="76">
        <v>10.6</v>
      </c>
      <c r="G95" s="76">
        <v>26.7</v>
      </c>
      <c r="H95" s="76">
        <v>60</v>
      </c>
      <c r="I95" s="74">
        <v>14909</v>
      </c>
      <c r="J95" s="68"/>
      <c r="K95" s="68"/>
      <c r="L95" s="24"/>
      <c r="M95" s="30"/>
    </row>
    <row r="96" spans="1:13" s="23" customFormat="1" ht="12.75" customHeight="1" x14ac:dyDescent="0.25">
      <c r="A96" s="68"/>
      <c r="B96" s="119" t="s">
        <v>620</v>
      </c>
      <c r="C96" s="119"/>
      <c r="D96" s="77">
        <v>2023</v>
      </c>
      <c r="E96" s="76">
        <v>2.7</v>
      </c>
      <c r="F96" s="76">
        <v>11</v>
      </c>
      <c r="G96" s="76">
        <v>25.9</v>
      </c>
      <c r="H96" s="76">
        <v>60.4</v>
      </c>
      <c r="I96" s="74">
        <v>14669</v>
      </c>
      <c r="J96" s="68"/>
      <c r="K96" s="68"/>
      <c r="L96" s="24"/>
      <c r="M96" s="30"/>
    </row>
    <row r="97" spans="1:13" s="23" customFormat="1" ht="12.75" customHeight="1" x14ac:dyDescent="0.25">
      <c r="A97" s="68"/>
      <c r="B97" s="119" t="s">
        <v>620</v>
      </c>
      <c r="C97" s="119"/>
      <c r="D97" s="77">
        <v>2022</v>
      </c>
      <c r="E97" s="76">
        <v>2.1</v>
      </c>
      <c r="F97" s="76">
        <v>10.5</v>
      </c>
      <c r="G97" s="76">
        <v>26.4</v>
      </c>
      <c r="H97" s="76">
        <v>61.1</v>
      </c>
      <c r="I97" s="74">
        <v>15289</v>
      </c>
      <c r="J97" s="68"/>
      <c r="K97" s="68"/>
      <c r="L97" s="24"/>
      <c r="M97" s="30"/>
    </row>
    <row r="98" spans="1:13" s="23" customFormat="1" ht="12.75" customHeight="1" x14ac:dyDescent="0.25">
      <c r="A98" s="68"/>
      <c r="B98" s="116" t="s">
        <v>81</v>
      </c>
      <c r="C98" s="117"/>
      <c r="D98" s="117"/>
      <c r="E98" s="117"/>
      <c r="F98" s="117"/>
      <c r="G98" s="117"/>
      <c r="H98" s="117"/>
      <c r="I98" s="118"/>
      <c r="J98" s="68"/>
      <c r="K98" s="68"/>
      <c r="L98" s="24"/>
      <c r="M98" s="30"/>
    </row>
    <row r="99" spans="1:13" s="23" customFormat="1" ht="12.75" customHeight="1" x14ac:dyDescent="0.25">
      <c r="A99" s="68"/>
      <c r="B99" s="119" t="s">
        <v>620</v>
      </c>
      <c r="C99" s="119"/>
      <c r="D99" s="77">
        <v>2024</v>
      </c>
      <c r="E99" s="76">
        <v>1.8</v>
      </c>
      <c r="F99" s="76">
        <v>10.7</v>
      </c>
      <c r="G99" s="76">
        <v>27</v>
      </c>
      <c r="H99" s="76">
        <v>60.5</v>
      </c>
      <c r="I99" s="74">
        <v>14897</v>
      </c>
      <c r="J99" s="68"/>
      <c r="K99" s="68"/>
      <c r="L99" s="24"/>
      <c r="M99" s="30"/>
    </row>
    <row r="100" spans="1:13" s="23" customFormat="1" ht="12.75" customHeight="1" x14ac:dyDescent="0.25">
      <c r="A100" s="68"/>
      <c r="B100" s="119" t="s">
        <v>620</v>
      </c>
      <c r="C100" s="119"/>
      <c r="D100" s="77">
        <v>2023</v>
      </c>
      <c r="E100" s="76">
        <v>1.5</v>
      </c>
      <c r="F100" s="76">
        <v>11.3</v>
      </c>
      <c r="G100" s="76">
        <v>25.7</v>
      </c>
      <c r="H100" s="76">
        <v>61.5</v>
      </c>
      <c r="I100" s="74">
        <v>14650</v>
      </c>
      <c r="J100" s="68"/>
      <c r="K100" s="68"/>
      <c r="L100" s="24"/>
      <c r="M100" s="30"/>
    </row>
    <row r="101" spans="1:13" s="23" customFormat="1" ht="12.75" customHeight="1" x14ac:dyDescent="0.25">
      <c r="A101" s="68"/>
      <c r="B101" s="119" t="s">
        <v>620</v>
      </c>
      <c r="C101" s="119"/>
      <c r="D101" s="77">
        <v>2022</v>
      </c>
      <c r="E101" s="76">
        <v>1.3</v>
      </c>
      <c r="F101" s="76">
        <v>10.3</v>
      </c>
      <c r="G101" s="76">
        <v>24.9</v>
      </c>
      <c r="H101" s="76">
        <v>63.4</v>
      </c>
      <c r="I101" s="74">
        <v>15271</v>
      </c>
      <c r="J101" s="68"/>
      <c r="K101" s="68"/>
      <c r="L101" s="24"/>
      <c r="M101" s="30"/>
    </row>
    <row r="102" spans="1:13" s="23" customFormat="1" ht="12.75" customHeight="1" x14ac:dyDescent="0.25">
      <c r="A102" s="68"/>
      <c r="B102" s="116" t="s">
        <v>82</v>
      </c>
      <c r="C102" s="117"/>
      <c r="D102" s="117"/>
      <c r="E102" s="117"/>
      <c r="F102" s="117"/>
      <c r="G102" s="117"/>
      <c r="H102" s="117"/>
      <c r="I102" s="118"/>
      <c r="J102" s="68"/>
      <c r="K102" s="68"/>
      <c r="L102" s="24"/>
      <c r="M102" s="30"/>
    </row>
    <row r="103" spans="1:13" s="23" customFormat="1" ht="12.75" customHeight="1" x14ac:dyDescent="0.25">
      <c r="A103" s="68"/>
      <c r="B103" s="119" t="s">
        <v>620</v>
      </c>
      <c r="C103" s="119"/>
      <c r="D103" s="77">
        <v>2024</v>
      </c>
      <c r="E103" s="76">
        <v>1</v>
      </c>
      <c r="F103" s="76">
        <v>5.7</v>
      </c>
      <c r="G103" s="76">
        <v>16.3</v>
      </c>
      <c r="H103" s="76">
        <v>76.900000000000006</v>
      </c>
      <c r="I103" s="74">
        <v>14899</v>
      </c>
      <c r="J103" s="68"/>
      <c r="K103" s="68"/>
      <c r="L103" s="24"/>
      <c r="M103" s="30"/>
    </row>
    <row r="104" spans="1:13" s="23" customFormat="1" ht="12.75" customHeight="1" x14ac:dyDescent="0.25">
      <c r="A104" s="68"/>
      <c r="B104" s="119" t="s">
        <v>620</v>
      </c>
      <c r="C104" s="119"/>
      <c r="D104" s="77">
        <v>2023</v>
      </c>
      <c r="E104" s="76">
        <v>1</v>
      </c>
      <c r="F104" s="76">
        <v>5.8</v>
      </c>
      <c r="G104" s="76">
        <v>16.399999999999999</v>
      </c>
      <c r="H104" s="76">
        <v>76.8</v>
      </c>
      <c r="I104" s="74">
        <v>14648</v>
      </c>
      <c r="J104" s="68"/>
      <c r="K104" s="68"/>
      <c r="L104" s="24"/>
      <c r="M104" s="30"/>
    </row>
    <row r="105" spans="1:13" s="23" customFormat="1" ht="12.75" customHeight="1" x14ac:dyDescent="0.25">
      <c r="A105" s="68"/>
      <c r="B105" s="119" t="s">
        <v>620</v>
      </c>
      <c r="C105" s="119"/>
      <c r="D105" s="77">
        <v>2022</v>
      </c>
      <c r="E105" s="76">
        <v>0.7</v>
      </c>
      <c r="F105" s="76">
        <v>5.8</v>
      </c>
      <c r="G105" s="76">
        <v>15.9</v>
      </c>
      <c r="H105" s="76">
        <v>77.7</v>
      </c>
      <c r="I105" s="74">
        <v>15265</v>
      </c>
      <c r="J105" s="68"/>
      <c r="K105" s="68"/>
      <c r="L105" s="24"/>
      <c r="M105" s="30"/>
    </row>
    <row r="106" spans="1:13" s="23" customFormat="1" ht="12.75" customHeight="1" x14ac:dyDescent="0.25">
      <c r="A106" s="68"/>
      <c r="B106" s="116" t="s">
        <v>83</v>
      </c>
      <c r="C106" s="117"/>
      <c r="D106" s="117"/>
      <c r="E106" s="117"/>
      <c r="F106" s="117"/>
      <c r="G106" s="117"/>
      <c r="H106" s="117"/>
      <c r="I106" s="118"/>
      <c r="J106" s="68"/>
      <c r="K106" s="68"/>
      <c r="L106" s="24"/>
      <c r="M106" s="30"/>
    </row>
    <row r="107" spans="1:13" s="23" customFormat="1" ht="12.5" x14ac:dyDescent="0.25">
      <c r="A107" s="68"/>
      <c r="B107" s="119" t="s">
        <v>620</v>
      </c>
      <c r="C107" s="119"/>
      <c r="D107" s="77">
        <v>2024</v>
      </c>
      <c r="E107" s="76">
        <v>4.5999999999999996</v>
      </c>
      <c r="F107" s="76">
        <v>24.4</v>
      </c>
      <c r="G107" s="76">
        <v>26.3</v>
      </c>
      <c r="H107" s="76">
        <v>44.7</v>
      </c>
      <c r="I107" s="74">
        <v>14888</v>
      </c>
      <c r="J107" s="68"/>
      <c r="K107" s="68"/>
      <c r="L107" s="24"/>
      <c r="M107" s="30"/>
    </row>
    <row r="108" spans="1:13" s="23" customFormat="1" ht="12.5" x14ac:dyDescent="0.25">
      <c r="A108" s="68"/>
      <c r="B108" s="119" t="s">
        <v>620</v>
      </c>
      <c r="C108" s="119"/>
      <c r="D108" s="77">
        <v>2023</v>
      </c>
      <c r="E108" s="76">
        <v>4.8</v>
      </c>
      <c r="F108" s="76">
        <v>24.4</v>
      </c>
      <c r="G108" s="76">
        <v>26</v>
      </c>
      <c r="H108" s="76">
        <v>44.8</v>
      </c>
      <c r="I108" s="74">
        <v>14640</v>
      </c>
      <c r="J108" s="68"/>
      <c r="K108" s="68"/>
      <c r="L108" s="24"/>
      <c r="M108" s="30"/>
    </row>
    <row r="109" spans="1:13" s="23" customFormat="1" ht="12.5" x14ac:dyDescent="0.25">
      <c r="A109" s="68"/>
      <c r="B109" s="119" t="s">
        <v>620</v>
      </c>
      <c r="C109" s="119"/>
      <c r="D109" s="77">
        <v>2022</v>
      </c>
      <c r="E109" s="76">
        <v>4.0999999999999996</v>
      </c>
      <c r="F109" s="76">
        <v>24.2</v>
      </c>
      <c r="G109" s="76">
        <v>26.3</v>
      </c>
      <c r="H109" s="76">
        <v>45.4</v>
      </c>
      <c r="I109" s="74">
        <v>15266</v>
      </c>
      <c r="J109" s="68"/>
      <c r="K109" s="68"/>
      <c r="L109" s="24"/>
      <c r="M109" s="30"/>
    </row>
    <row r="110" spans="1:13" s="23" customFormat="1" ht="12.5" x14ac:dyDescent="0.25">
      <c r="A110" s="68"/>
      <c r="B110" s="116" t="s">
        <v>84</v>
      </c>
      <c r="C110" s="117"/>
      <c r="D110" s="117"/>
      <c r="E110" s="117"/>
      <c r="F110" s="117"/>
      <c r="G110" s="117"/>
      <c r="H110" s="117"/>
      <c r="I110" s="118"/>
      <c r="J110" s="68"/>
      <c r="K110" s="68"/>
      <c r="L110" s="24"/>
      <c r="M110" s="30"/>
    </row>
    <row r="111" spans="1:13" s="23" customFormat="1" ht="12.5" x14ac:dyDescent="0.25">
      <c r="A111" s="68"/>
      <c r="B111" s="119" t="s">
        <v>620</v>
      </c>
      <c r="C111" s="119"/>
      <c r="D111" s="77">
        <v>2024</v>
      </c>
      <c r="E111" s="76">
        <v>0.9</v>
      </c>
      <c r="F111" s="76">
        <v>4</v>
      </c>
      <c r="G111" s="76">
        <v>14.4</v>
      </c>
      <c r="H111" s="76">
        <v>80.7</v>
      </c>
      <c r="I111" s="74">
        <v>14873</v>
      </c>
      <c r="J111" s="68"/>
      <c r="K111" s="68"/>
      <c r="L111" s="24"/>
      <c r="M111" s="30"/>
    </row>
    <row r="112" spans="1:13" x14ac:dyDescent="0.3">
      <c r="A112" s="68"/>
      <c r="B112" s="119" t="s">
        <v>620</v>
      </c>
      <c r="C112" s="119"/>
      <c r="D112" s="77">
        <v>2023</v>
      </c>
      <c r="E112" s="76">
        <v>0.9</v>
      </c>
      <c r="F112" s="76">
        <v>4.3</v>
      </c>
      <c r="G112" s="76">
        <v>14.7</v>
      </c>
      <c r="H112" s="76">
        <v>80.2</v>
      </c>
      <c r="I112" s="74">
        <v>14626</v>
      </c>
      <c r="J112" s="68"/>
      <c r="K112" s="68"/>
    </row>
    <row r="113" spans="1:11" x14ac:dyDescent="0.3">
      <c r="A113" s="68"/>
      <c r="B113" s="119" t="s">
        <v>620</v>
      </c>
      <c r="C113" s="119"/>
      <c r="D113" s="77">
        <v>2022</v>
      </c>
      <c r="E113" s="76">
        <v>0.5</v>
      </c>
      <c r="F113" s="76">
        <v>3.8</v>
      </c>
      <c r="G113" s="76">
        <v>14.3</v>
      </c>
      <c r="H113" s="76">
        <v>81.400000000000006</v>
      </c>
      <c r="I113" s="74">
        <v>15257</v>
      </c>
      <c r="J113" s="68"/>
      <c r="K113" s="68"/>
    </row>
    <row r="114" spans="1:11" x14ac:dyDescent="0.3">
      <c r="A114" s="68"/>
      <c r="B114" s="116" t="s">
        <v>85</v>
      </c>
      <c r="C114" s="117"/>
      <c r="D114" s="117"/>
      <c r="E114" s="117"/>
      <c r="F114" s="117"/>
      <c r="G114" s="117"/>
      <c r="H114" s="117"/>
      <c r="I114" s="118"/>
      <c r="J114" s="68"/>
      <c r="K114" s="68"/>
    </row>
    <row r="115" spans="1:11" x14ac:dyDescent="0.3">
      <c r="A115" s="68"/>
      <c r="B115" s="119" t="s">
        <v>620</v>
      </c>
      <c r="C115" s="119"/>
      <c r="D115" s="77">
        <v>2024</v>
      </c>
      <c r="E115" s="76">
        <v>2.2999999999999998</v>
      </c>
      <c r="F115" s="76">
        <v>12.1</v>
      </c>
      <c r="G115" s="76">
        <v>24.5</v>
      </c>
      <c r="H115" s="76">
        <v>61.1</v>
      </c>
      <c r="I115" s="74">
        <v>14869</v>
      </c>
      <c r="J115" s="68"/>
      <c r="K115" s="68"/>
    </row>
    <row r="116" spans="1:11" x14ac:dyDescent="0.3">
      <c r="A116" s="68"/>
      <c r="B116" s="119" t="s">
        <v>620</v>
      </c>
      <c r="C116" s="119"/>
      <c r="D116" s="77">
        <v>2023</v>
      </c>
      <c r="E116" s="76">
        <v>2.6</v>
      </c>
      <c r="F116" s="76">
        <v>12.1</v>
      </c>
      <c r="G116" s="76">
        <v>23.2</v>
      </c>
      <c r="H116" s="76">
        <v>62.1</v>
      </c>
      <c r="I116" s="74">
        <v>14627</v>
      </c>
      <c r="J116" s="68"/>
      <c r="K116" s="68"/>
    </row>
    <row r="117" spans="1:11" x14ac:dyDescent="0.3">
      <c r="A117" s="68"/>
      <c r="B117" s="119" t="s">
        <v>620</v>
      </c>
      <c r="C117" s="119"/>
      <c r="D117" s="77">
        <v>2022</v>
      </c>
      <c r="E117" s="76">
        <v>1.7</v>
      </c>
      <c r="F117" s="76">
        <v>10.6</v>
      </c>
      <c r="G117" s="76">
        <v>24.4</v>
      </c>
      <c r="H117" s="76">
        <v>63.3</v>
      </c>
      <c r="I117" s="74">
        <v>15258</v>
      </c>
      <c r="J117" s="68"/>
      <c r="K117" s="68"/>
    </row>
    <row r="118" spans="1:11" x14ac:dyDescent="0.3">
      <c r="A118" s="68"/>
      <c r="B118" s="116" t="s">
        <v>86</v>
      </c>
      <c r="C118" s="117"/>
      <c r="D118" s="117"/>
      <c r="E118" s="117"/>
      <c r="F118" s="117"/>
      <c r="G118" s="117"/>
      <c r="H118" s="117"/>
      <c r="I118" s="118"/>
      <c r="J118" s="68"/>
      <c r="K118" s="68"/>
    </row>
    <row r="119" spans="1:11" x14ac:dyDescent="0.3">
      <c r="A119" s="68"/>
      <c r="B119" s="119" t="s">
        <v>620</v>
      </c>
      <c r="C119" s="119"/>
      <c r="D119" s="77">
        <v>2024</v>
      </c>
      <c r="E119" s="76">
        <v>0.8</v>
      </c>
      <c r="F119" s="76">
        <v>4.5999999999999996</v>
      </c>
      <c r="G119" s="76">
        <v>19</v>
      </c>
      <c r="H119" s="76">
        <v>75.7</v>
      </c>
      <c r="I119" s="74">
        <v>14854</v>
      </c>
      <c r="J119" s="68"/>
      <c r="K119" s="68"/>
    </row>
    <row r="120" spans="1:11" x14ac:dyDescent="0.3">
      <c r="A120" s="68"/>
      <c r="B120" s="119" t="s">
        <v>620</v>
      </c>
      <c r="C120" s="119"/>
      <c r="D120" s="77">
        <v>2023</v>
      </c>
      <c r="E120" s="76">
        <v>0.8</v>
      </c>
      <c r="F120" s="76">
        <v>4.8</v>
      </c>
      <c r="G120" s="76">
        <v>18.100000000000001</v>
      </c>
      <c r="H120" s="76">
        <v>76.3</v>
      </c>
      <c r="I120" s="74">
        <v>14623</v>
      </c>
      <c r="J120" s="68"/>
      <c r="K120" s="68"/>
    </row>
    <row r="121" spans="1:11" x14ac:dyDescent="0.3">
      <c r="A121" s="68"/>
      <c r="B121" s="119" t="s">
        <v>620</v>
      </c>
      <c r="C121" s="119"/>
      <c r="D121" s="77">
        <v>2022</v>
      </c>
      <c r="E121" s="76">
        <v>0.5</v>
      </c>
      <c r="F121" s="76">
        <v>4.5</v>
      </c>
      <c r="G121" s="76">
        <v>18.2</v>
      </c>
      <c r="H121" s="76">
        <v>76.7</v>
      </c>
      <c r="I121" s="74">
        <v>15232</v>
      </c>
      <c r="J121" s="68"/>
      <c r="K121" s="68"/>
    </row>
    <row r="122" spans="1:11" x14ac:dyDescent="0.3">
      <c r="A122" s="68"/>
      <c r="B122" s="116" t="s">
        <v>87</v>
      </c>
      <c r="C122" s="117"/>
      <c r="D122" s="117"/>
      <c r="E122" s="117"/>
      <c r="F122" s="117"/>
      <c r="G122" s="117"/>
      <c r="H122" s="117"/>
      <c r="I122" s="118"/>
      <c r="J122" s="68"/>
      <c r="K122" s="68"/>
    </row>
    <row r="123" spans="1:11" x14ac:dyDescent="0.3">
      <c r="A123" s="68"/>
      <c r="B123" s="119" t="s">
        <v>620</v>
      </c>
      <c r="C123" s="119"/>
      <c r="D123" s="77">
        <v>2024</v>
      </c>
      <c r="E123" s="76">
        <v>5.0999999999999996</v>
      </c>
      <c r="F123" s="76">
        <v>28.5</v>
      </c>
      <c r="G123" s="76">
        <v>27.3</v>
      </c>
      <c r="H123" s="76">
        <v>39.200000000000003</v>
      </c>
      <c r="I123" s="74">
        <v>14867</v>
      </c>
      <c r="J123" s="68"/>
      <c r="K123" s="68"/>
    </row>
    <row r="124" spans="1:11" x14ac:dyDescent="0.3">
      <c r="A124" s="68"/>
      <c r="B124" s="119" t="s">
        <v>620</v>
      </c>
      <c r="C124" s="119"/>
      <c r="D124" s="77">
        <v>2023</v>
      </c>
      <c r="E124" s="76">
        <v>5.5</v>
      </c>
      <c r="F124" s="76">
        <v>28.7</v>
      </c>
      <c r="G124" s="76">
        <v>26.8</v>
      </c>
      <c r="H124" s="76">
        <v>39.1</v>
      </c>
      <c r="I124" s="74">
        <v>14634</v>
      </c>
      <c r="J124" s="68"/>
      <c r="K124" s="68"/>
    </row>
    <row r="125" spans="1:11" x14ac:dyDescent="0.3">
      <c r="A125" s="68"/>
      <c r="B125" s="119" t="s">
        <v>620</v>
      </c>
      <c r="C125" s="119"/>
      <c r="D125" s="77">
        <v>2022</v>
      </c>
      <c r="E125" s="76">
        <v>4.7</v>
      </c>
      <c r="F125" s="76">
        <v>28.2</v>
      </c>
      <c r="G125" s="76">
        <v>27.1</v>
      </c>
      <c r="H125" s="76">
        <v>40</v>
      </c>
      <c r="I125" s="74">
        <v>15251</v>
      </c>
      <c r="J125" s="68"/>
      <c r="K125" s="68"/>
    </row>
    <row r="126" spans="1:11" x14ac:dyDescent="0.3">
      <c r="A126" s="68"/>
      <c r="B126" s="116" t="s">
        <v>88</v>
      </c>
      <c r="C126" s="117"/>
      <c r="D126" s="117"/>
      <c r="E126" s="117"/>
      <c r="F126" s="117"/>
      <c r="G126" s="117"/>
      <c r="H126" s="117"/>
      <c r="I126" s="118"/>
      <c r="J126" s="68"/>
      <c r="K126" s="68"/>
    </row>
    <row r="127" spans="1:11" x14ac:dyDescent="0.3">
      <c r="A127" s="68"/>
      <c r="B127" s="119" t="s">
        <v>620</v>
      </c>
      <c r="C127" s="119"/>
      <c r="D127" s="77">
        <v>2024</v>
      </c>
      <c r="E127" s="76">
        <v>4.9000000000000004</v>
      </c>
      <c r="F127" s="76">
        <v>28.2</v>
      </c>
      <c r="G127" s="76">
        <v>25.5</v>
      </c>
      <c r="H127" s="76">
        <v>41.5</v>
      </c>
      <c r="I127" s="74">
        <v>14880</v>
      </c>
      <c r="J127" s="68"/>
      <c r="K127" s="68"/>
    </row>
    <row r="128" spans="1:11" x14ac:dyDescent="0.3">
      <c r="A128" s="68"/>
      <c r="B128" s="119" t="s">
        <v>620</v>
      </c>
      <c r="C128" s="119"/>
      <c r="D128" s="77">
        <v>2023</v>
      </c>
      <c r="E128" s="76">
        <v>5.5</v>
      </c>
      <c r="F128" s="76">
        <v>28.5</v>
      </c>
      <c r="G128" s="76">
        <v>25.8</v>
      </c>
      <c r="H128" s="76">
        <v>40.200000000000003</v>
      </c>
      <c r="I128" s="74">
        <v>14644</v>
      </c>
      <c r="J128" s="68"/>
      <c r="K128" s="68"/>
    </row>
    <row r="129" spans="1:13" x14ac:dyDescent="0.3">
      <c r="A129" s="68"/>
      <c r="B129" s="119" t="s">
        <v>620</v>
      </c>
      <c r="C129" s="119"/>
      <c r="D129" s="77">
        <v>2022</v>
      </c>
      <c r="E129" s="76">
        <v>4.3</v>
      </c>
      <c r="F129" s="76">
        <v>27.8</v>
      </c>
      <c r="G129" s="76">
        <v>25.5</v>
      </c>
      <c r="H129" s="76">
        <v>42.4</v>
      </c>
      <c r="I129" s="74">
        <v>15261</v>
      </c>
      <c r="J129" s="68"/>
      <c r="K129" s="68"/>
    </row>
    <row r="130" spans="1:13" x14ac:dyDescent="0.3">
      <c r="A130" s="68"/>
      <c r="B130" s="68"/>
      <c r="C130" s="68"/>
      <c r="D130" s="68"/>
      <c r="E130" s="68"/>
      <c r="F130" s="68"/>
      <c r="G130" s="68"/>
      <c r="H130" s="68"/>
      <c r="I130" s="68"/>
      <c r="J130" s="68"/>
      <c r="K130" s="68"/>
    </row>
    <row r="131" spans="1:13" x14ac:dyDescent="0.3">
      <c r="A131" s="68"/>
      <c r="B131" s="68"/>
      <c r="C131" s="68"/>
      <c r="D131" s="68"/>
      <c r="E131" s="68"/>
      <c r="F131" s="68"/>
      <c r="G131" s="68"/>
      <c r="H131" s="68"/>
      <c r="I131" s="68"/>
      <c r="J131" s="68"/>
      <c r="K131" s="68"/>
    </row>
    <row r="132" spans="1:13" s="80" customFormat="1" x14ac:dyDescent="0.3">
      <c r="A132" s="69"/>
      <c r="B132" s="110" t="s">
        <v>576</v>
      </c>
      <c r="C132" s="110"/>
      <c r="D132" s="110"/>
      <c r="E132" s="110"/>
      <c r="F132" s="110"/>
      <c r="G132" s="110"/>
      <c r="H132" s="110"/>
      <c r="I132" s="110"/>
      <c r="J132" s="110"/>
      <c r="K132" s="69"/>
      <c r="L132" s="78" t="s">
        <v>531</v>
      </c>
      <c r="M132" s="79"/>
    </row>
    <row r="133" spans="1:13" x14ac:dyDescent="0.3">
      <c r="A133" s="68"/>
      <c r="B133" s="68"/>
      <c r="C133" s="68"/>
      <c r="D133" s="68"/>
      <c r="E133" s="68"/>
      <c r="F133" s="68"/>
      <c r="G133" s="68"/>
      <c r="H133" s="68"/>
      <c r="I133" s="68"/>
      <c r="J133" s="68"/>
      <c r="K133" s="68"/>
    </row>
    <row r="134" spans="1:13" s="81" customFormat="1" x14ac:dyDescent="0.3">
      <c r="A134" s="70"/>
      <c r="B134" s="70"/>
      <c r="C134" s="70"/>
      <c r="D134" s="70"/>
      <c r="E134" s="70"/>
      <c r="F134" s="70"/>
      <c r="G134" s="70"/>
      <c r="H134" s="111" t="s">
        <v>620</v>
      </c>
      <c r="I134" s="111"/>
      <c r="J134" s="111"/>
      <c r="K134" s="70"/>
    </row>
    <row r="135" spans="1:13" s="81" customFormat="1" x14ac:dyDescent="0.3">
      <c r="A135" s="70"/>
      <c r="B135" s="70"/>
      <c r="C135" s="70"/>
      <c r="D135" s="70"/>
      <c r="E135" s="70"/>
      <c r="F135" s="70"/>
      <c r="G135" s="70"/>
      <c r="H135" s="71" t="s">
        <v>613</v>
      </c>
      <c r="I135" s="71" t="s">
        <v>614</v>
      </c>
      <c r="J135" s="71" t="s">
        <v>615</v>
      </c>
      <c r="K135" s="70"/>
    </row>
    <row r="136" spans="1:13" x14ac:dyDescent="0.3">
      <c r="A136" s="68"/>
      <c r="B136" s="107" t="s">
        <v>89</v>
      </c>
      <c r="C136" s="107"/>
      <c r="D136" s="107"/>
      <c r="E136" s="107"/>
      <c r="F136" s="107"/>
      <c r="G136" s="107"/>
      <c r="H136" s="76">
        <v>28.9</v>
      </c>
      <c r="I136" s="76">
        <v>26.8</v>
      </c>
      <c r="J136" s="76">
        <v>25.7</v>
      </c>
      <c r="K136" s="75" t="s">
        <v>621</v>
      </c>
      <c r="L136" s="82" t="s">
        <v>621</v>
      </c>
      <c r="M136" s="33" t="s">
        <v>89</v>
      </c>
    </row>
    <row r="137" spans="1:13" x14ac:dyDescent="0.3">
      <c r="A137" s="68"/>
      <c r="B137" s="107" t="s">
        <v>90</v>
      </c>
      <c r="C137" s="107"/>
      <c r="D137" s="107"/>
      <c r="E137" s="107"/>
      <c r="F137" s="107"/>
      <c r="G137" s="107"/>
      <c r="H137" s="76">
        <v>47.2</v>
      </c>
      <c r="I137" s="76">
        <v>48</v>
      </c>
      <c r="J137" s="76">
        <v>49.6</v>
      </c>
      <c r="K137" s="75" t="s">
        <v>621</v>
      </c>
      <c r="L137" s="82" t="s">
        <v>621</v>
      </c>
      <c r="M137" s="33" t="s">
        <v>90</v>
      </c>
    </row>
    <row r="138" spans="1:13" x14ac:dyDescent="0.3">
      <c r="A138" s="68"/>
      <c r="B138" s="107" t="s">
        <v>91</v>
      </c>
      <c r="C138" s="107"/>
      <c r="D138" s="107"/>
      <c r="E138" s="107"/>
      <c r="F138" s="107"/>
      <c r="G138" s="107"/>
      <c r="H138" s="76">
        <v>15.4</v>
      </c>
      <c r="I138" s="76">
        <v>16.5</v>
      </c>
      <c r="J138" s="76">
        <v>16.600000000000001</v>
      </c>
      <c r="K138" s="75" t="s">
        <v>621</v>
      </c>
      <c r="L138" s="82" t="s">
        <v>621</v>
      </c>
      <c r="M138" s="33" t="s">
        <v>91</v>
      </c>
    </row>
    <row r="139" spans="1:13" x14ac:dyDescent="0.3">
      <c r="A139" s="68"/>
      <c r="B139" s="107" t="s">
        <v>92</v>
      </c>
      <c r="C139" s="107"/>
      <c r="D139" s="107"/>
      <c r="E139" s="107"/>
      <c r="F139" s="107"/>
      <c r="G139" s="107"/>
      <c r="H139" s="76">
        <v>8.5</v>
      </c>
      <c r="I139" s="76">
        <v>8.6999999999999993</v>
      </c>
      <c r="J139" s="76">
        <v>8.1</v>
      </c>
      <c r="K139" s="75" t="s">
        <v>621</v>
      </c>
      <c r="L139" s="82" t="s">
        <v>621</v>
      </c>
      <c r="M139" s="33" t="s">
        <v>92</v>
      </c>
    </row>
    <row r="140" spans="1:13" x14ac:dyDescent="0.3">
      <c r="A140" s="68"/>
      <c r="B140" s="85"/>
      <c r="C140" s="85"/>
      <c r="D140" s="85"/>
      <c r="E140" s="85"/>
      <c r="F140" s="85"/>
      <c r="G140" s="85"/>
      <c r="H140" s="86"/>
      <c r="I140" s="86"/>
      <c r="J140" s="86"/>
      <c r="K140" s="75"/>
      <c r="L140" s="82"/>
    </row>
    <row r="141" spans="1:13" x14ac:dyDescent="0.3">
      <c r="A141" s="68"/>
      <c r="B141" s="107" t="s">
        <v>32</v>
      </c>
      <c r="C141" s="107"/>
      <c r="D141" s="107"/>
      <c r="E141" s="107"/>
      <c r="F141" s="107"/>
      <c r="G141" s="107"/>
      <c r="H141" s="74">
        <v>15387</v>
      </c>
      <c r="I141" s="74">
        <v>14775</v>
      </c>
      <c r="J141" s="74">
        <v>15046</v>
      </c>
      <c r="K141" s="73" t="s">
        <v>621</v>
      </c>
      <c r="L141" s="83" t="s">
        <v>621</v>
      </c>
      <c r="M141" s="33" t="s">
        <v>32</v>
      </c>
    </row>
    <row r="142" spans="1:13" x14ac:dyDescent="0.3">
      <c r="A142" s="68"/>
      <c r="B142" s="68"/>
      <c r="C142" s="68"/>
      <c r="D142" s="68"/>
      <c r="E142" s="68"/>
      <c r="F142" s="68"/>
      <c r="G142" s="68"/>
      <c r="H142" s="68"/>
      <c r="I142" s="68"/>
      <c r="J142" s="68"/>
      <c r="K142" s="68"/>
    </row>
    <row r="143" spans="1:13" x14ac:dyDescent="0.3">
      <c r="A143" s="68"/>
      <c r="B143" s="68"/>
      <c r="C143" s="68"/>
      <c r="D143" s="68"/>
      <c r="E143" s="68"/>
      <c r="F143" s="68"/>
      <c r="G143" s="68"/>
      <c r="H143" s="68"/>
      <c r="I143" s="68"/>
      <c r="J143" s="68"/>
      <c r="K143" s="68"/>
    </row>
    <row r="144" spans="1:13" s="80" customFormat="1" ht="52" x14ac:dyDescent="0.3">
      <c r="A144" s="69"/>
      <c r="B144" s="110" t="s">
        <v>577</v>
      </c>
      <c r="C144" s="110"/>
      <c r="D144" s="110"/>
      <c r="E144" s="110"/>
      <c r="F144" s="110"/>
      <c r="G144" s="110"/>
      <c r="H144" s="110"/>
      <c r="I144" s="110"/>
      <c r="J144" s="110"/>
      <c r="K144" s="69"/>
      <c r="L144" s="78" t="s">
        <v>532</v>
      </c>
      <c r="M144" s="79"/>
    </row>
    <row r="145" spans="1:13" x14ac:dyDescent="0.3">
      <c r="A145" s="68"/>
      <c r="B145" s="68"/>
      <c r="C145" s="68"/>
      <c r="D145" s="68"/>
      <c r="E145" s="68"/>
      <c r="F145" s="68"/>
      <c r="G145" s="68"/>
      <c r="H145" s="68"/>
      <c r="I145" s="68"/>
      <c r="J145" s="68"/>
      <c r="K145" s="68"/>
    </row>
    <row r="146" spans="1:13" s="81" customFormat="1" x14ac:dyDescent="0.3">
      <c r="A146" s="70"/>
      <c r="B146" s="70"/>
      <c r="C146" s="70"/>
      <c r="D146" s="70"/>
      <c r="E146" s="70"/>
      <c r="F146" s="70"/>
      <c r="G146" s="70"/>
      <c r="H146" s="111" t="s">
        <v>620</v>
      </c>
      <c r="I146" s="111"/>
      <c r="J146" s="111"/>
      <c r="K146" s="70"/>
    </row>
    <row r="147" spans="1:13" s="81" customFormat="1" x14ac:dyDescent="0.3">
      <c r="A147" s="70"/>
      <c r="B147" s="70"/>
      <c r="C147" s="70"/>
      <c r="D147" s="70"/>
      <c r="E147" s="70"/>
      <c r="F147" s="70"/>
      <c r="G147" s="70"/>
      <c r="H147" s="71" t="s">
        <v>613</v>
      </c>
      <c r="I147" s="71" t="s">
        <v>614</v>
      </c>
      <c r="J147" s="71" t="s">
        <v>615</v>
      </c>
      <c r="K147" s="70"/>
    </row>
    <row r="148" spans="1:13" x14ac:dyDescent="0.3">
      <c r="A148" s="68"/>
      <c r="B148" s="107" t="s">
        <v>93</v>
      </c>
      <c r="C148" s="107"/>
      <c r="D148" s="107"/>
      <c r="E148" s="107"/>
      <c r="F148" s="107"/>
      <c r="G148" s="107"/>
      <c r="H148" s="76">
        <v>51.1</v>
      </c>
      <c r="I148" s="76">
        <v>51.6</v>
      </c>
      <c r="J148" s="76">
        <v>50.2</v>
      </c>
      <c r="K148" s="75" t="s">
        <v>621</v>
      </c>
      <c r="L148" s="82" t="s">
        <v>621</v>
      </c>
      <c r="M148" s="33" t="s">
        <v>93</v>
      </c>
    </row>
    <row r="149" spans="1:13" x14ac:dyDescent="0.3">
      <c r="A149" s="68"/>
      <c r="B149" s="107" t="s">
        <v>94</v>
      </c>
      <c r="C149" s="107"/>
      <c r="D149" s="107"/>
      <c r="E149" s="107"/>
      <c r="F149" s="107"/>
      <c r="G149" s="107"/>
      <c r="H149" s="76">
        <v>40.200000000000003</v>
      </c>
      <c r="I149" s="76">
        <v>39.700000000000003</v>
      </c>
      <c r="J149" s="76">
        <v>41.3</v>
      </c>
      <c r="K149" s="75" t="s">
        <v>621</v>
      </c>
      <c r="L149" s="82" t="s">
        <v>621</v>
      </c>
      <c r="M149" s="33" t="s">
        <v>94</v>
      </c>
    </row>
    <row r="150" spans="1:13" x14ac:dyDescent="0.3">
      <c r="A150" s="68"/>
      <c r="B150" s="107" t="s">
        <v>95</v>
      </c>
      <c r="C150" s="107"/>
      <c r="D150" s="107"/>
      <c r="E150" s="107"/>
      <c r="F150" s="107"/>
      <c r="G150" s="107"/>
      <c r="H150" s="76">
        <v>13</v>
      </c>
      <c r="I150" s="76">
        <v>11.3</v>
      </c>
      <c r="J150" s="76">
        <v>10.7</v>
      </c>
      <c r="K150" s="75" t="s">
        <v>621</v>
      </c>
      <c r="L150" s="82" t="s">
        <v>621</v>
      </c>
      <c r="M150" s="33" t="s">
        <v>95</v>
      </c>
    </row>
    <row r="151" spans="1:13" x14ac:dyDescent="0.3">
      <c r="A151" s="68"/>
      <c r="B151" s="107" t="s">
        <v>96</v>
      </c>
      <c r="C151" s="107"/>
      <c r="D151" s="107"/>
      <c r="E151" s="107"/>
      <c r="F151" s="107"/>
      <c r="G151" s="107"/>
      <c r="H151" s="76">
        <v>4.7</v>
      </c>
      <c r="I151" s="76">
        <v>4.5999999999999996</v>
      </c>
      <c r="J151" s="76">
        <v>4.2</v>
      </c>
      <c r="K151" s="75" t="s">
        <v>621</v>
      </c>
      <c r="L151" s="82" t="s">
        <v>621</v>
      </c>
      <c r="M151" s="33" t="s">
        <v>96</v>
      </c>
    </row>
    <row r="152" spans="1:13" x14ac:dyDescent="0.3">
      <c r="A152" s="68"/>
      <c r="B152" s="107" t="s">
        <v>97</v>
      </c>
      <c r="C152" s="107"/>
      <c r="D152" s="107"/>
      <c r="E152" s="107"/>
      <c r="F152" s="107"/>
      <c r="G152" s="107"/>
      <c r="H152" s="76">
        <v>22.1</v>
      </c>
      <c r="I152" s="76">
        <v>20.5</v>
      </c>
      <c r="J152" s="76">
        <v>19.2</v>
      </c>
      <c r="K152" s="75" t="s">
        <v>621</v>
      </c>
      <c r="L152" s="82" t="s">
        <v>621</v>
      </c>
      <c r="M152" s="33" t="s">
        <v>97</v>
      </c>
    </row>
    <row r="153" spans="1:13" x14ac:dyDescent="0.3">
      <c r="A153" s="68"/>
      <c r="B153" s="107" t="s">
        <v>98</v>
      </c>
      <c r="C153" s="107"/>
      <c r="D153" s="107"/>
      <c r="E153" s="107"/>
      <c r="F153" s="107"/>
      <c r="G153" s="107"/>
      <c r="H153" s="76">
        <v>7.4</v>
      </c>
      <c r="I153" s="76">
        <v>7</v>
      </c>
      <c r="J153" s="76">
        <v>8.6</v>
      </c>
      <c r="K153" s="75" t="s">
        <v>621</v>
      </c>
      <c r="L153" s="82" t="s">
        <v>621</v>
      </c>
      <c r="M153" s="33" t="s">
        <v>98</v>
      </c>
    </row>
    <row r="154" spans="1:13" x14ac:dyDescent="0.3">
      <c r="A154" s="68"/>
      <c r="B154" s="107" t="s">
        <v>99</v>
      </c>
      <c r="C154" s="107"/>
      <c r="D154" s="107"/>
      <c r="E154" s="107"/>
      <c r="F154" s="107"/>
      <c r="G154" s="107"/>
      <c r="H154" s="76">
        <v>46.8</v>
      </c>
      <c r="I154" s="76">
        <v>48.5</v>
      </c>
      <c r="J154" s="76">
        <v>50</v>
      </c>
      <c r="K154" s="75" t="s">
        <v>621</v>
      </c>
      <c r="L154" s="82" t="s">
        <v>621</v>
      </c>
      <c r="M154" s="33" t="s">
        <v>99</v>
      </c>
    </row>
    <row r="155" spans="1:13" x14ac:dyDescent="0.3">
      <c r="A155" s="68"/>
      <c r="B155" s="107" t="s">
        <v>100</v>
      </c>
      <c r="C155" s="107"/>
      <c r="D155" s="107"/>
      <c r="E155" s="107"/>
      <c r="F155" s="107"/>
      <c r="G155" s="107"/>
      <c r="H155" s="76">
        <v>24.3</v>
      </c>
      <c r="I155" s="76">
        <v>23.9</v>
      </c>
      <c r="J155" s="76">
        <v>24.4</v>
      </c>
      <c r="K155" s="75" t="s">
        <v>621</v>
      </c>
      <c r="L155" s="82" t="s">
        <v>621</v>
      </c>
      <c r="M155" s="33" t="s">
        <v>100</v>
      </c>
    </row>
    <row r="156" spans="1:13" x14ac:dyDescent="0.3">
      <c r="A156" s="68"/>
      <c r="B156" s="107" t="s">
        <v>45</v>
      </c>
      <c r="C156" s="107"/>
      <c r="D156" s="107"/>
      <c r="E156" s="107"/>
      <c r="F156" s="107"/>
      <c r="G156" s="107"/>
      <c r="H156" s="76">
        <v>12.9</v>
      </c>
      <c r="I156" s="76">
        <v>12.6</v>
      </c>
      <c r="J156" s="76">
        <v>12.2</v>
      </c>
      <c r="K156" s="75" t="s">
        <v>621</v>
      </c>
      <c r="L156" s="82" t="s">
        <v>621</v>
      </c>
      <c r="M156" s="33" t="s">
        <v>45</v>
      </c>
    </row>
    <row r="157" spans="1:13" x14ac:dyDescent="0.3">
      <c r="A157" s="68"/>
      <c r="B157" s="85"/>
      <c r="C157" s="85"/>
      <c r="D157" s="85"/>
      <c r="E157" s="85"/>
      <c r="F157" s="85"/>
      <c r="G157" s="85"/>
      <c r="H157" s="86"/>
      <c r="I157" s="86"/>
      <c r="J157" s="86"/>
      <c r="K157" s="75"/>
      <c r="L157" s="82"/>
    </row>
    <row r="158" spans="1:13" x14ac:dyDescent="0.3">
      <c r="A158" s="68"/>
      <c r="B158" s="107" t="s">
        <v>32</v>
      </c>
      <c r="C158" s="107"/>
      <c r="D158" s="107"/>
      <c r="E158" s="107"/>
      <c r="F158" s="107"/>
      <c r="G158" s="107"/>
      <c r="H158" s="74">
        <v>10900</v>
      </c>
      <c r="I158" s="74">
        <v>10750</v>
      </c>
      <c r="J158" s="74">
        <v>11135</v>
      </c>
      <c r="K158" s="73" t="s">
        <v>621</v>
      </c>
      <c r="L158" s="83" t="s">
        <v>621</v>
      </c>
      <c r="M158" s="33" t="s">
        <v>32</v>
      </c>
    </row>
    <row r="159" spans="1:13" x14ac:dyDescent="0.3">
      <c r="A159" s="68"/>
      <c r="B159" s="68"/>
      <c r="C159" s="68"/>
      <c r="D159" s="68"/>
      <c r="E159" s="68"/>
      <c r="F159" s="68"/>
      <c r="G159" s="68"/>
      <c r="H159" s="68"/>
      <c r="I159" s="68"/>
      <c r="J159" s="68"/>
      <c r="K159" s="68"/>
    </row>
    <row r="160" spans="1:13"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c r="A361" s="68"/>
      <c r="B361" s="68"/>
      <c r="C361" s="68"/>
      <c r="D361" s="68"/>
      <c r="E361" s="68"/>
      <c r="F361" s="68"/>
      <c r="G361" s="68"/>
      <c r="H361" s="68"/>
      <c r="I361" s="68"/>
      <c r="J361" s="68"/>
      <c r="K361" s="68"/>
    </row>
    <row r="362" spans="1:11" hidden="1" x14ac:dyDescent="0.3">
      <c r="A362" s="68"/>
      <c r="B362" s="68"/>
      <c r="C362" s="68"/>
      <c r="D362" s="68"/>
      <c r="E362" s="68"/>
      <c r="F362" s="68"/>
      <c r="G362" s="68"/>
      <c r="H362" s="68"/>
      <c r="I362" s="68"/>
      <c r="J362" s="68"/>
      <c r="K362" s="68"/>
    </row>
    <row r="363" spans="1:11" hidden="1" x14ac:dyDescent="0.3">
      <c r="A363" s="68"/>
      <c r="B363" s="68"/>
      <c r="C363" s="68"/>
      <c r="D363" s="68"/>
      <c r="E363" s="68"/>
      <c r="F363" s="68"/>
      <c r="G363" s="68"/>
      <c r="H363" s="68"/>
      <c r="I363" s="68"/>
      <c r="J363" s="68"/>
      <c r="K363" s="68"/>
    </row>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sheetData>
  <sheetProtection algorithmName="SHA-512" hashValue="6S6FBQaFq1VlaMVT+1kgooINexfY4c6DJWAyEg09HwXF/K6wh/JncIhyJsv2tId5GAsPXiG5+ZC4vOZcr7ih2A==" saltValue="ZkzerFootTk62hP99arR2w==" spinCount="100000" sheet="1" objects="1" scenarios="1"/>
  <mergeCells count="116">
    <mergeCell ref="B156:G156"/>
    <mergeCell ref="B158:G158"/>
    <mergeCell ref="B150:G150"/>
    <mergeCell ref="B151:G151"/>
    <mergeCell ref="B152:G152"/>
    <mergeCell ref="B153:G153"/>
    <mergeCell ref="B154:G154"/>
    <mergeCell ref="B155:G155"/>
    <mergeCell ref="B139:G139"/>
    <mergeCell ref="B141:G141"/>
    <mergeCell ref="B144:J144"/>
    <mergeCell ref="H146:J146"/>
    <mergeCell ref="B148:G148"/>
    <mergeCell ref="B149:G149"/>
    <mergeCell ref="B129:C129"/>
    <mergeCell ref="B132:J132"/>
    <mergeCell ref="H134:J134"/>
    <mergeCell ref="B136:G136"/>
    <mergeCell ref="B137:G137"/>
    <mergeCell ref="B138:G138"/>
    <mergeCell ref="B123:C123"/>
    <mergeCell ref="B124:C124"/>
    <mergeCell ref="B125:C125"/>
    <mergeCell ref="B126:I126"/>
    <mergeCell ref="B127:C127"/>
    <mergeCell ref="B128:C128"/>
    <mergeCell ref="B117:C117"/>
    <mergeCell ref="B118:I118"/>
    <mergeCell ref="B119:C119"/>
    <mergeCell ref="B120:C120"/>
    <mergeCell ref="B121:C121"/>
    <mergeCell ref="B122:I122"/>
    <mergeCell ref="B111:C111"/>
    <mergeCell ref="B112:C112"/>
    <mergeCell ref="B113:C113"/>
    <mergeCell ref="B114:I114"/>
    <mergeCell ref="B115:C115"/>
    <mergeCell ref="B116:C116"/>
    <mergeCell ref="B105:C105"/>
    <mergeCell ref="B106:I106"/>
    <mergeCell ref="B107:C107"/>
    <mergeCell ref="B108:C108"/>
    <mergeCell ref="B109:C109"/>
    <mergeCell ref="B110:I110"/>
    <mergeCell ref="B99:C99"/>
    <mergeCell ref="B100:C100"/>
    <mergeCell ref="B101:C101"/>
    <mergeCell ref="B102:I102"/>
    <mergeCell ref="B103:C103"/>
    <mergeCell ref="B104:C104"/>
    <mergeCell ref="B93:C93"/>
    <mergeCell ref="B94:I94"/>
    <mergeCell ref="B95:C95"/>
    <mergeCell ref="B96:C96"/>
    <mergeCell ref="B97:C97"/>
    <mergeCell ref="B98:I98"/>
    <mergeCell ref="B83:G83"/>
    <mergeCell ref="B84:G84"/>
    <mergeCell ref="B85:G85"/>
    <mergeCell ref="B87:G87"/>
    <mergeCell ref="B90:J90"/>
    <mergeCell ref="E92:H92"/>
    <mergeCell ref="B72:G72"/>
    <mergeCell ref="B73:G73"/>
    <mergeCell ref="B75:G75"/>
    <mergeCell ref="B78:J78"/>
    <mergeCell ref="H80:J80"/>
    <mergeCell ref="B82:G82"/>
    <mergeCell ref="B61:G61"/>
    <mergeCell ref="B63:G63"/>
    <mergeCell ref="B66:J66"/>
    <mergeCell ref="H68:J68"/>
    <mergeCell ref="B70:G70"/>
    <mergeCell ref="B71:G71"/>
    <mergeCell ref="B51:G51"/>
    <mergeCell ref="B54:J54"/>
    <mergeCell ref="H56:J56"/>
    <mergeCell ref="B58:G58"/>
    <mergeCell ref="B59:G59"/>
    <mergeCell ref="B60:G60"/>
    <mergeCell ref="B42:J42"/>
    <mergeCell ref="H44:J44"/>
    <mergeCell ref="B46:G46"/>
    <mergeCell ref="B47:G47"/>
    <mergeCell ref="B48:G48"/>
    <mergeCell ref="B49:G49"/>
    <mergeCell ref="B33:G33"/>
    <mergeCell ref="B34:G34"/>
    <mergeCell ref="B35:G35"/>
    <mergeCell ref="B36:G36"/>
    <mergeCell ref="B37:G37"/>
    <mergeCell ref="B39:G39"/>
    <mergeCell ref="B27:G27"/>
    <mergeCell ref="B28:G28"/>
    <mergeCell ref="B29:G29"/>
    <mergeCell ref="B30:G30"/>
    <mergeCell ref="B31:G31"/>
    <mergeCell ref="B32:G32"/>
    <mergeCell ref="B24:G24"/>
    <mergeCell ref="B25:G25"/>
    <mergeCell ref="B26:G26"/>
    <mergeCell ref="B10:G10"/>
    <mergeCell ref="B11:G11"/>
    <mergeCell ref="B12:G12"/>
    <mergeCell ref="B13:G13"/>
    <mergeCell ref="B14:G14"/>
    <mergeCell ref="B15:G15"/>
    <mergeCell ref="A1:B2"/>
    <mergeCell ref="C1:I1"/>
    <mergeCell ref="C2:J2"/>
    <mergeCell ref="B5:J5"/>
    <mergeCell ref="H7:J7"/>
    <mergeCell ref="B9:G9"/>
    <mergeCell ref="B17:G17"/>
    <mergeCell ref="B20:J20"/>
    <mergeCell ref="H22:J22"/>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B197D-CA53-43A0-9C34-844FD7B77407}">
  <sheetPr codeName="Sheet17"/>
  <dimension ref="A1:O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08" t="s">
        <v>623</v>
      </c>
      <c r="B1" s="108"/>
      <c r="C1" s="109" t="s">
        <v>471</v>
      </c>
      <c r="D1" s="109"/>
      <c r="E1" s="109"/>
      <c r="F1" s="109"/>
      <c r="G1" s="109"/>
      <c r="H1" s="109"/>
      <c r="I1" s="109"/>
      <c r="J1" s="57"/>
      <c r="K1" s="4"/>
      <c r="L1" s="21"/>
      <c r="M1" s="32"/>
    </row>
    <row r="2" spans="1:13" s="5" customFormat="1" ht="17.25" customHeight="1" x14ac:dyDescent="0.35">
      <c r="A2" s="99"/>
      <c r="B2" s="99"/>
      <c r="C2" s="100" t="s">
        <v>619</v>
      </c>
      <c r="D2" s="100"/>
      <c r="E2" s="100"/>
      <c r="F2" s="100"/>
      <c r="G2" s="100"/>
      <c r="H2" s="100"/>
      <c r="I2" s="100"/>
      <c r="J2" s="100"/>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0" t="s">
        <v>578</v>
      </c>
      <c r="C5" s="110"/>
      <c r="D5" s="110"/>
      <c r="E5" s="110"/>
      <c r="F5" s="110"/>
      <c r="G5" s="110"/>
      <c r="H5" s="110"/>
      <c r="I5" s="110"/>
      <c r="J5" s="110"/>
      <c r="K5" s="69"/>
      <c r="L5" s="27" t="s">
        <v>533</v>
      </c>
      <c r="M5" s="31"/>
    </row>
    <row r="6" spans="1:13" s="23" customFormat="1" ht="12.5" x14ac:dyDescent="0.25">
      <c r="A6" s="68"/>
      <c r="B6" s="68"/>
      <c r="C6" s="68"/>
      <c r="D6" s="68"/>
      <c r="E6" s="68"/>
      <c r="F6" s="68"/>
      <c r="G6" s="68"/>
      <c r="H6" s="68"/>
      <c r="I6" s="68"/>
      <c r="J6" s="68"/>
      <c r="K6" s="68"/>
      <c r="L6" s="24"/>
      <c r="M6" s="30"/>
    </row>
    <row r="7" spans="1:13" s="23" customFormat="1" ht="112.5" x14ac:dyDescent="0.25">
      <c r="A7" s="68"/>
      <c r="B7" s="122" t="s">
        <v>514</v>
      </c>
      <c r="C7" s="122"/>
      <c r="D7" s="122"/>
      <c r="E7" s="122"/>
      <c r="F7" s="122"/>
      <c r="G7" s="122"/>
      <c r="H7" s="122"/>
      <c r="I7" s="122"/>
      <c r="J7" s="122"/>
      <c r="K7" s="68"/>
      <c r="L7" s="24" t="s">
        <v>514</v>
      </c>
      <c r="M7" s="30"/>
    </row>
    <row r="8" spans="1:13" s="23" customFormat="1" ht="12.5" x14ac:dyDescent="0.25">
      <c r="A8" s="68"/>
      <c r="B8" s="68"/>
      <c r="C8" s="68"/>
      <c r="D8" s="68"/>
      <c r="E8" s="68"/>
      <c r="F8" s="68"/>
      <c r="G8" s="68"/>
      <c r="H8" s="68"/>
      <c r="I8" s="68"/>
      <c r="J8" s="68"/>
      <c r="K8" s="68"/>
      <c r="L8" s="24"/>
      <c r="M8" s="30"/>
    </row>
    <row r="9" spans="1:13" s="23" customFormat="1" x14ac:dyDescent="0.3">
      <c r="A9" s="68"/>
      <c r="B9" s="121" t="s">
        <v>104</v>
      </c>
      <c r="C9" s="121"/>
      <c r="D9" s="121"/>
      <c r="E9" s="121"/>
      <c r="F9" s="121"/>
      <c r="G9" s="121"/>
      <c r="H9" s="121"/>
      <c r="I9" s="121"/>
      <c r="J9" s="121"/>
      <c r="K9" s="68"/>
      <c r="L9" s="24"/>
      <c r="M9" s="30"/>
    </row>
    <row r="10" spans="1:13" s="23" customFormat="1" ht="12.5" x14ac:dyDescent="0.25">
      <c r="A10" s="68"/>
      <c r="B10" s="68"/>
      <c r="C10" s="68"/>
      <c r="D10" s="68"/>
      <c r="E10" s="68"/>
      <c r="F10" s="68"/>
      <c r="G10" s="68"/>
      <c r="H10" s="68"/>
      <c r="I10" s="68"/>
      <c r="J10" s="68"/>
      <c r="K10" s="68"/>
      <c r="L10" s="24"/>
      <c r="M10" s="30"/>
    </row>
    <row r="11" spans="1:13" s="23" customFormat="1" ht="29" customHeight="1" x14ac:dyDescent="0.3">
      <c r="A11" s="68"/>
      <c r="B11" s="123" t="s">
        <v>534</v>
      </c>
      <c r="C11" s="124"/>
      <c r="D11" s="71" t="s">
        <v>530</v>
      </c>
      <c r="E11" s="71" t="s">
        <v>101</v>
      </c>
      <c r="F11" s="71" t="s">
        <v>102</v>
      </c>
      <c r="G11" s="71" t="s">
        <v>103</v>
      </c>
      <c r="H11" s="71" t="s">
        <v>30</v>
      </c>
      <c r="I11" s="68"/>
      <c r="J11" s="68"/>
      <c r="K11" s="68"/>
      <c r="L11" s="24"/>
      <c r="M11" s="30"/>
    </row>
    <row r="12" spans="1:13" s="26" customFormat="1" x14ac:dyDescent="0.25">
      <c r="A12" s="68"/>
      <c r="B12" s="116" t="s">
        <v>620</v>
      </c>
      <c r="C12" s="118"/>
      <c r="D12" s="77">
        <v>2024</v>
      </c>
      <c r="E12" s="76">
        <v>0.88</v>
      </c>
      <c r="F12" s="76">
        <v>46.1</v>
      </c>
      <c r="G12" s="76">
        <v>8.1</v>
      </c>
      <c r="H12" s="74">
        <v>14674</v>
      </c>
      <c r="I12" s="72"/>
      <c r="J12" s="72"/>
      <c r="K12" s="68"/>
      <c r="L12" s="27"/>
      <c r="M12" s="31"/>
    </row>
    <row r="13" spans="1:13" s="26" customFormat="1" x14ac:dyDescent="0.25">
      <c r="A13" s="68"/>
      <c r="B13" s="116" t="s">
        <v>620</v>
      </c>
      <c r="C13" s="118"/>
      <c r="D13" s="77">
        <v>2023</v>
      </c>
      <c r="E13" s="76">
        <v>0.88</v>
      </c>
      <c r="F13" s="76">
        <v>45.7</v>
      </c>
      <c r="G13" s="76">
        <v>8.1999999999999993</v>
      </c>
      <c r="H13" s="74">
        <v>14391</v>
      </c>
      <c r="I13" s="72"/>
      <c r="J13" s="72"/>
      <c r="K13" s="68"/>
      <c r="L13" s="27"/>
      <c r="M13" s="31"/>
    </row>
    <row r="14" spans="1:13" s="26" customFormat="1" x14ac:dyDescent="0.25">
      <c r="A14" s="68"/>
      <c r="B14" s="116" t="s">
        <v>620</v>
      </c>
      <c r="C14" s="118"/>
      <c r="D14" s="77">
        <v>2022</v>
      </c>
      <c r="E14" s="76">
        <v>0.88</v>
      </c>
      <c r="F14" s="76">
        <v>45.4</v>
      </c>
      <c r="G14" s="76">
        <v>8.1999999999999993</v>
      </c>
      <c r="H14" s="74">
        <v>15010</v>
      </c>
      <c r="I14" s="72"/>
      <c r="J14" s="72"/>
      <c r="K14" s="68"/>
      <c r="L14" s="27"/>
      <c r="M14" s="31"/>
    </row>
    <row r="15" spans="1:13" s="23" customFormat="1" ht="12.5" x14ac:dyDescent="0.25">
      <c r="A15" s="68"/>
      <c r="B15" s="68"/>
      <c r="C15" s="68"/>
      <c r="D15" s="68"/>
      <c r="E15" s="68"/>
      <c r="F15" s="68"/>
      <c r="G15" s="68"/>
      <c r="H15" s="68"/>
      <c r="I15" s="68"/>
      <c r="J15" s="68"/>
      <c r="K15" s="68"/>
      <c r="L15" s="24"/>
      <c r="M15" s="30"/>
    </row>
    <row r="16" spans="1:13" s="23" customFormat="1" ht="112.5" x14ac:dyDescent="0.25">
      <c r="A16" s="68"/>
      <c r="B16" s="110" t="s">
        <v>536</v>
      </c>
      <c r="C16" s="122"/>
      <c r="D16" s="122"/>
      <c r="E16" s="122"/>
      <c r="F16" s="122"/>
      <c r="G16" s="122"/>
      <c r="H16" s="122"/>
      <c r="I16" s="122"/>
      <c r="J16" s="122"/>
      <c r="K16" s="68"/>
      <c r="L16" s="24" t="s">
        <v>535</v>
      </c>
      <c r="M16" s="30"/>
    </row>
    <row r="17" spans="1:13" s="23" customFormat="1" ht="12.5" x14ac:dyDescent="0.25">
      <c r="A17" s="68"/>
      <c r="B17" s="68"/>
      <c r="C17" s="68"/>
      <c r="D17" s="68"/>
      <c r="E17" s="68"/>
      <c r="F17" s="68"/>
      <c r="G17" s="68"/>
      <c r="H17" s="68"/>
      <c r="I17" s="68"/>
      <c r="J17" s="68"/>
      <c r="K17" s="68"/>
      <c r="L17" s="24"/>
      <c r="M17" s="30"/>
    </row>
    <row r="18" spans="1:13" s="23" customFormat="1" x14ac:dyDescent="0.3">
      <c r="A18" s="68"/>
      <c r="B18" s="121" t="s">
        <v>105</v>
      </c>
      <c r="C18" s="121"/>
      <c r="D18" s="121"/>
      <c r="E18" s="121"/>
      <c r="F18" s="121"/>
      <c r="G18" s="121"/>
      <c r="H18" s="121"/>
      <c r="I18" s="121"/>
      <c r="J18" s="121"/>
      <c r="K18" s="68"/>
      <c r="L18" s="24"/>
      <c r="M18" s="30"/>
    </row>
    <row r="19" spans="1:13" s="23" customFormat="1" ht="12.5" x14ac:dyDescent="0.25">
      <c r="A19" s="68"/>
      <c r="B19" s="68"/>
      <c r="C19" s="68"/>
      <c r="D19" s="68"/>
      <c r="E19" s="68"/>
      <c r="F19" s="68"/>
      <c r="G19" s="68"/>
      <c r="H19" s="68"/>
      <c r="I19" s="68"/>
      <c r="J19" s="68"/>
      <c r="K19" s="68"/>
      <c r="L19" s="24"/>
      <c r="M19" s="30"/>
    </row>
    <row r="20" spans="1:13" s="23" customFormat="1" ht="29" customHeight="1" x14ac:dyDescent="0.3">
      <c r="A20" s="68"/>
      <c r="B20" s="123" t="s">
        <v>534</v>
      </c>
      <c r="C20" s="124"/>
      <c r="D20" s="71" t="s">
        <v>530</v>
      </c>
      <c r="E20" s="71" t="s">
        <v>102</v>
      </c>
      <c r="F20" s="71" t="s">
        <v>103</v>
      </c>
      <c r="G20" s="71" t="s">
        <v>30</v>
      </c>
      <c r="H20" s="68"/>
      <c r="I20" s="68"/>
      <c r="J20" s="68"/>
      <c r="K20" s="68"/>
      <c r="L20" s="24"/>
      <c r="M20" s="30"/>
    </row>
    <row r="21" spans="1:13" s="23" customFormat="1" ht="12.5" x14ac:dyDescent="0.25">
      <c r="A21" s="68"/>
      <c r="B21" s="116" t="s">
        <v>620</v>
      </c>
      <c r="C21" s="118"/>
      <c r="D21" s="77">
        <v>2024</v>
      </c>
      <c r="E21" s="76">
        <v>5.9</v>
      </c>
      <c r="F21" s="76">
        <v>2.2000000000000002</v>
      </c>
      <c r="G21" s="74">
        <v>14804</v>
      </c>
      <c r="H21" s="72"/>
      <c r="I21" s="72"/>
      <c r="J21" s="72"/>
      <c r="K21" s="68"/>
      <c r="L21" s="24"/>
      <c r="M21" s="30"/>
    </row>
    <row r="22" spans="1:13" s="23" customFormat="1" ht="12.5" x14ac:dyDescent="0.25">
      <c r="A22" s="68"/>
      <c r="B22" s="116" t="s">
        <v>620</v>
      </c>
      <c r="C22" s="118"/>
      <c r="D22" s="77">
        <v>2023</v>
      </c>
      <c r="E22" s="76">
        <v>5.8</v>
      </c>
      <c r="F22" s="76">
        <v>2.2999999999999998</v>
      </c>
      <c r="G22" s="74">
        <v>14557</v>
      </c>
      <c r="H22" s="72"/>
      <c r="I22" s="72"/>
      <c r="J22" s="72"/>
      <c r="K22" s="68"/>
      <c r="L22" s="24"/>
      <c r="M22" s="30"/>
    </row>
    <row r="23" spans="1:13" s="23" customFormat="1" ht="12.5" x14ac:dyDescent="0.25">
      <c r="A23" s="68"/>
      <c r="B23" s="116" t="s">
        <v>620</v>
      </c>
      <c r="C23" s="118"/>
      <c r="D23" s="77">
        <v>2022</v>
      </c>
      <c r="E23" s="76">
        <v>5.9</v>
      </c>
      <c r="F23" s="76">
        <v>2.2000000000000002</v>
      </c>
      <c r="G23" s="74">
        <v>15182</v>
      </c>
      <c r="H23" s="72"/>
      <c r="I23" s="72"/>
      <c r="J23" s="72"/>
      <c r="K23" s="68"/>
      <c r="L23" s="24"/>
      <c r="M23" s="30"/>
    </row>
    <row r="24" spans="1:13" s="23" customFormat="1" ht="12.5" x14ac:dyDescent="0.25">
      <c r="A24" s="68"/>
      <c r="B24" s="68"/>
      <c r="C24" s="68"/>
      <c r="D24" s="68"/>
      <c r="E24" s="68"/>
      <c r="F24" s="68"/>
      <c r="G24" s="68"/>
      <c r="H24" s="68"/>
      <c r="I24" s="68"/>
      <c r="J24" s="68"/>
      <c r="K24" s="68"/>
      <c r="L24" s="24"/>
      <c r="M24" s="30"/>
    </row>
    <row r="25" spans="1:13" s="23" customFormat="1" x14ac:dyDescent="0.3">
      <c r="A25" s="68"/>
      <c r="B25" s="121" t="s">
        <v>106</v>
      </c>
      <c r="C25" s="121"/>
      <c r="D25" s="121"/>
      <c r="E25" s="121"/>
      <c r="F25" s="121"/>
      <c r="G25" s="121"/>
      <c r="H25" s="121"/>
      <c r="I25" s="121"/>
      <c r="J25" s="121"/>
      <c r="K25" s="68"/>
      <c r="L25" s="24"/>
      <c r="M25" s="30"/>
    </row>
    <row r="26" spans="1:13" s="23" customFormat="1" ht="12.5" x14ac:dyDescent="0.25">
      <c r="A26" s="68"/>
      <c r="B26" s="68"/>
      <c r="C26" s="68"/>
      <c r="D26" s="68"/>
      <c r="E26" s="68"/>
      <c r="F26" s="68"/>
      <c r="G26" s="68"/>
      <c r="H26" s="68"/>
      <c r="I26" s="68"/>
      <c r="J26" s="68"/>
      <c r="K26" s="68"/>
      <c r="L26" s="24"/>
      <c r="M26" s="30"/>
    </row>
    <row r="27" spans="1:13" s="23" customFormat="1" ht="29" customHeight="1" x14ac:dyDescent="0.3">
      <c r="A27" s="68"/>
      <c r="B27" s="123" t="s">
        <v>534</v>
      </c>
      <c r="C27" s="124"/>
      <c r="D27" s="71" t="s">
        <v>530</v>
      </c>
      <c r="E27" s="71" t="s">
        <v>102</v>
      </c>
      <c r="F27" s="71" t="s">
        <v>103</v>
      </c>
      <c r="G27" s="71" t="s">
        <v>30</v>
      </c>
      <c r="H27" s="68"/>
      <c r="I27" s="68"/>
      <c r="J27" s="68"/>
      <c r="K27" s="68"/>
      <c r="L27" s="24"/>
      <c r="M27" s="30"/>
    </row>
    <row r="28" spans="1:13" s="23" customFormat="1" ht="12.5" x14ac:dyDescent="0.25">
      <c r="A28" s="68"/>
      <c r="B28" s="116" t="s">
        <v>620</v>
      </c>
      <c r="C28" s="118"/>
      <c r="D28" s="77">
        <v>2024</v>
      </c>
      <c r="E28" s="76">
        <v>8.5</v>
      </c>
      <c r="F28" s="76">
        <v>1.7</v>
      </c>
      <c r="G28" s="74">
        <v>14785</v>
      </c>
      <c r="H28" s="72"/>
      <c r="I28" s="72"/>
      <c r="J28" s="72"/>
      <c r="K28" s="68"/>
      <c r="L28" s="24"/>
      <c r="M28" s="30"/>
    </row>
    <row r="29" spans="1:13" s="23" customFormat="1" ht="12.5" x14ac:dyDescent="0.25">
      <c r="A29" s="68"/>
      <c r="B29" s="116" t="s">
        <v>620</v>
      </c>
      <c r="C29" s="118"/>
      <c r="D29" s="77">
        <v>2023</v>
      </c>
      <c r="E29" s="76">
        <v>8.5</v>
      </c>
      <c r="F29" s="76">
        <v>1.7</v>
      </c>
      <c r="G29" s="74">
        <v>14544</v>
      </c>
      <c r="H29" s="72"/>
      <c r="I29" s="72"/>
      <c r="J29" s="72"/>
      <c r="K29" s="68"/>
      <c r="L29" s="24"/>
      <c r="M29" s="30"/>
    </row>
    <row r="30" spans="1:13" s="23" customFormat="1" ht="12.5" x14ac:dyDescent="0.25">
      <c r="A30" s="68"/>
      <c r="B30" s="116" t="s">
        <v>620</v>
      </c>
      <c r="C30" s="118"/>
      <c r="D30" s="77">
        <v>2022</v>
      </c>
      <c r="E30" s="76">
        <v>8.4</v>
      </c>
      <c r="F30" s="76">
        <v>1.7</v>
      </c>
      <c r="G30" s="74">
        <v>15181</v>
      </c>
      <c r="H30" s="72"/>
      <c r="I30" s="72"/>
      <c r="J30" s="72"/>
      <c r="K30" s="68"/>
      <c r="L30" s="24"/>
      <c r="M30" s="30"/>
    </row>
    <row r="31" spans="1:13" s="23" customFormat="1" ht="12.5" x14ac:dyDescent="0.25">
      <c r="A31" s="68"/>
      <c r="B31" s="68"/>
      <c r="C31" s="68"/>
      <c r="D31" s="68"/>
      <c r="E31" s="68"/>
      <c r="F31" s="68"/>
      <c r="G31" s="68"/>
      <c r="H31" s="68"/>
      <c r="I31" s="68"/>
      <c r="J31" s="68"/>
      <c r="K31" s="68"/>
      <c r="L31" s="24"/>
      <c r="M31" s="30"/>
    </row>
    <row r="32" spans="1:13" s="23" customFormat="1" x14ac:dyDescent="0.3">
      <c r="A32" s="68"/>
      <c r="B32" s="121" t="s">
        <v>107</v>
      </c>
      <c r="C32" s="121"/>
      <c r="D32" s="121"/>
      <c r="E32" s="121"/>
      <c r="F32" s="121"/>
      <c r="G32" s="121"/>
      <c r="H32" s="121"/>
      <c r="I32" s="121"/>
      <c r="J32" s="121"/>
      <c r="K32" s="68"/>
      <c r="L32" s="24"/>
      <c r="M32" s="30"/>
    </row>
    <row r="33" spans="1:13" s="23" customFormat="1" ht="12.5" x14ac:dyDescent="0.25">
      <c r="A33" s="68"/>
      <c r="B33" s="68"/>
      <c r="C33" s="68"/>
      <c r="D33" s="68"/>
      <c r="E33" s="68"/>
      <c r="F33" s="68"/>
      <c r="G33" s="68"/>
      <c r="H33" s="68"/>
      <c r="I33" s="68"/>
      <c r="J33" s="68"/>
      <c r="K33" s="68"/>
      <c r="L33" s="24"/>
      <c r="M33" s="30"/>
    </row>
    <row r="34" spans="1:13" s="23" customFormat="1" ht="29" customHeight="1" x14ac:dyDescent="0.3">
      <c r="A34" s="68"/>
      <c r="B34" s="123" t="s">
        <v>534</v>
      </c>
      <c r="C34" s="124"/>
      <c r="D34" s="71" t="s">
        <v>530</v>
      </c>
      <c r="E34" s="71" t="s">
        <v>102</v>
      </c>
      <c r="F34" s="71" t="s">
        <v>103</v>
      </c>
      <c r="G34" s="71" t="s">
        <v>30</v>
      </c>
      <c r="H34" s="68"/>
      <c r="I34" s="68"/>
      <c r="J34" s="68"/>
      <c r="K34" s="68"/>
      <c r="L34" s="24"/>
      <c r="M34" s="30"/>
    </row>
    <row r="35" spans="1:13" s="23" customFormat="1" ht="12.5" x14ac:dyDescent="0.25">
      <c r="A35" s="68"/>
      <c r="B35" s="116" t="s">
        <v>620</v>
      </c>
      <c r="C35" s="118"/>
      <c r="D35" s="77">
        <v>2024</v>
      </c>
      <c r="E35" s="76">
        <v>5.5</v>
      </c>
      <c r="F35" s="76">
        <v>2.8</v>
      </c>
      <c r="G35" s="74">
        <v>14810</v>
      </c>
      <c r="H35" s="72"/>
      <c r="I35" s="72"/>
      <c r="J35" s="72"/>
      <c r="K35" s="68"/>
      <c r="L35" s="24"/>
      <c r="M35" s="30"/>
    </row>
    <row r="36" spans="1:13" s="23" customFormat="1" ht="12.5" x14ac:dyDescent="0.25">
      <c r="A36" s="68"/>
      <c r="B36" s="116" t="s">
        <v>620</v>
      </c>
      <c r="C36" s="118"/>
      <c r="D36" s="77">
        <v>2023</v>
      </c>
      <c r="E36" s="76">
        <v>5.4</v>
      </c>
      <c r="F36" s="76">
        <v>2.8</v>
      </c>
      <c r="G36" s="74">
        <v>14558</v>
      </c>
      <c r="H36" s="72"/>
      <c r="I36" s="72"/>
      <c r="J36" s="72"/>
      <c r="K36" s="68"/>
      <c r="L36" s="24"/>
      <c r="M36" s="30"/>
    </row>
    <row r="37" spans="1:13" s="23" customFormat="1" ht="12.5" x14ac:dyDescent="0.25">
      <c r="A37" s="68"/>
      <c r="B37" s="116" t="s">
        <v>620</v>
      </c>
      <c r="C37" s="118"/>
      <c r="D37" s="77">
        <v>2022</v>
      </c>
      <c r="E37" s="76">
        <v>5.4</v>
      </c>
      <c r="F37" s="76">
        <v>2.8</v>
      </c>
      <c r="G37" s="74">
        <v>15185</v>
      </c>
      <c r="H37" s="72"/>
      <c r="I37" s="72"/>
      <c r="J37" s="72"/>
      <c r="K37" s="68"/>
      <c r="L37" s="24"/>
      <c r="M37" s="30"/>
    </row>
    <row r="38" spans="1:13" s="23" customFormat="1" ht="12.5" x14ac:dyDescent="0.25">
      <c r="A38" s="68"/>
      <c r="B38" s="68"/>
      <c r="C38" s="68"/>
      <c r="D38" s="68"/>
      <c r="E38" s="68"/>
      <c r="F38" s="68"/>
      <c r="G38" s="68"/>
      <c r="H38" s="68"/>
      <c r="I38" s="68"/>
      <c r="J38" s="68"/>
      <c r="K38" s="68"/>
      <c r="L38" s="24"/>
      <c r="M38" s="30"/>
    </row>
    <row r="39" spans="1:13" s="23" customFormat="1" ht="12.5" x14ac:dyDescent="0.25">
      <c r="A39" s="68"/>
      <c r="B39" s="68"/>
      <c r="C39" s="68"/>
      <c r="D39" s="68"/>
      <c r="E39" s="68"/>
      <c r="F39" s="68"/>
      <c r="G39" s="68"/>
      <c r="H39" s="68"/>
      <c r="I39" s="68"/>
      <c r="J39" s="68"/>
      <c r="K39" s="68"/>
      <c r="L39" s="24"/>
      <c r="M39" s="30"/>
    </row>
    <row r="40" spans="1:13" s="26" customFormat="1" x14ac:dyDescent="0.3">
      <c r="A40" s="69"/>
      <c r="B40" s="110" t="s">
        <v>579</v>
      </c>
      <c r="C40" s="110"/>
      <c r="D40" s="110"/>
      <c r="E40" s="110"/>
      <c r="F40" s="110"/>
      <c r="G40" s="110"/>
      <c r="H40" s="110"/>
      <c r="I40" s="110"/>
      <c r="J40" s="110"/>
      <c r="K40" s="69"/>
      <c r="L40" s="27" t="s">
        <v>537</v>
      </c>
      <c r="M40" s="31"/>
    </row>
    <row r="41" spans="1:13" s="23" customFormat="1" ht="12.5" x14ac:dyDescent="0.25">
      <c r="A41" s="68"/>
      <c r="B41" s="68"/>
      <c r="C41" s="68"/>
      <c r="D41" s="68"/>
      <c r="E41" s="68"/>
      <c r="F41" s="68"/>
      <c r="G41" s="68"/>
      <c r="H41" s="68"/>
      <c r="I41" s="68"/>
      <c r="J41" s="68"/>
      <c r="K41" s="68"/>
      <c r="L41" s="24"/>
      <c r="M41" s="30"/>
    </row>
    <row r="42" spans="1:13" s="23" customFormat="1" ht="125" x14ac:dyDescent="0.25">
      <c r="A42" s="68"/>
      <c r="B42" s="122" t="s">
        <v>515</v>
      </c>
      <c r="C42" s="122"/>
      <c r="D42" s="122"/>
      <c r="E42" s="122"/>
      <c r="F42" s="122"/>
      <c r="G42" s="122"/>
      <c r="H42" s="122"/>
      <c r="I42" s="122"/>
      <c r="J42" s="122"/>
      <c r="K42" s="68"/>
      <c r="L42" s="24" t="s">
        <v>515</v>
      </c>
      <c r="M42" s="30"/>
    </row>
    <row r="43" spans="1:13" s="23" customFormat="1" ht="12.5" x14ac:dyDescent="0.25">
      <c r="A43" s="68"/>
      <c r="B43" s="68"/>
      <c r="C43" s="68"/>
      <c r="D43" s="68"/>
      <c r="E43" s="68"/>
      <c r="F43" s="68"/>
      <c r="G43" s="68"/>
      <c r="H43" s="68"/>
      <c r="I43" s="68"/>
      <c r="J43" s="68"/>
      <c r="K43" s="68"/>
      <c r="L43" s="24"/>
      <c r="M43" s="30"/>
    </row>
    <row r="44" spans="1:13" s="23" customFormat="1" x14ac:dyDescent="0.3">
      <c r="A44" s="68"/>
      <c r="B44" s="121" t="s">
        <v>108</v>
      </c>
      <c r="C44" s="121"/>
      <c r="D44" s="121"/>
      <c r="E44" s="121"/>
      <c r="F44" s="121"/>
      <c r="G44" s="121"/>
      <c r="H44" s="121"/>
      <c r="I44" s="121"/>
      <c r="J44" s="121"/>
      <c r="K44" s="68"/>
      <c r="L44" s="24"/>
      <c r="M44" s="30"/>
    </row>
    <row r="45" spans="1:13" s="23" customFormat="1" ht="12.5" x14ac:dyDescent="0.25">
      <c r="A45" s="68"/>
      <c r="B45" s="68"/>
      <c r="C45" s="68"/>
      <c r="D45" s="68"/>
      <c r="E45" s="68"/>
      <c r="F45" s="68"/>
      <c r="G45" s="68"/>
      <c r="H45" s="68"/>
      <c r="I45" s="68"/>
      <c r="J45" s="68"/>
      <c r="K45" s="68"/>
      <c r="L45" s="24"/>
      <c r="M45" s="30"/>
    </row>
    <row r="46" spans="1:13" s="23" customFormat="1" ht="29" customHeight="1" x14ac:dyDescent="0.3">
      <c r="A46" s="68"/>
      <c r="B46" s="123" t="s">
        <v>534</v>
      </c>
      <c r="C46" s="124"/>
      <c r="D46" s="71" t="s">
        <v>530</v>
      </c>
      <c r="E46" s="71" t="s">
        <v>101</v>
      </c>
      <c r="F46" s="71" t="s">
        <v>102</v>
      </c>
      <c r="G46" s="71" t="s">
        <v>103</v>
      </c>
      <c r="H46" s="71" t="s">
        <v>30</v>
      </c>
      <c r="I46" s="68"/>
      <c r="J46" s="68"/>
      <c r="K46" s="68"/>
      <c r="L46" s="24"/>
      <c r="M46" s="30"/>
    </row>
    <row r="47" spans="1:13" s="23" customFormat="1" ht="12.5" x14ac:dyDescent="0.25">
      <c r="A47" s="68"/>
      <c r="B47" s="116" t="s">
        <v>620</v>
      </c>
      <c r="C47" s="118"/>
      <c r="D47" s="77">
        <v>2024</v>
      </c>
      <c r="E47" s="76">
        <v>0.73</v>
      </c>
      <c r="F47" s="76">
        <v>4.5999999999999996</v>
      </c>
      <c r="G47" s="76">
        <v>2.6</v>
      </c>
      <c r="H47" s="74">
        <v>14524</v>
      </c>
      <c r="I47" s="72"/>
      <c r="J47" s="72"/>
      <c r="K47" s="68"/>
      <c r="L47" s="24"/>
      <c r="M47" s="30"/>
    </row>
    <row r="48" spans="1:13" s="23" customFormat="1" ht="12.5" x14ac:dyDescent="0.25">
      <c r="A48" s="68"/>
      <c r="B48" s="116" t="s">
        <v>620</v>
      </c>
      <c r="C48" s="118"/>
      <c r="D48" s="77">
        <v>2023</v>
      </c>
      <c r="E48" s="76">
        <v>0.73</v>
      </c>
      <c r="F48" s="76">
        <v>4.7</v>
      </c>
      <c r="G48" s="76">
        <v>2.6</v>
      </c>
      <c r="H48" s="74">
        <v>14291</v>
      </c>
      <c r="I48" s="72"/>
      <c r="J48" s="72"/>
      <c r="K48" s="68"/>
      <c r="L48" s="24"/>
      <c r="M48" s="30"/>
    </row>
    <row r="49" spans="1:13" s="23" customFormat="1" ht="12.5" x14ac:dyDescent="0.25">
      <c r="A49" s="68"/>
      <c r="B49" s="116" t="s">
        <v>620</v>
      </c>
      <c r="C49" s="118"/>
      <c r="D49" s="77">
        <v>2022</v>
      </c>
      <c r="E49" s="76">
        <v>0.74</v>
      </c>
      <c r="F49" s="76">
        <v>4.8</v>
      </c>
      <c r="G49" s="76">
        <v>2.6</v>
      </c>
      <c r="H49" s="74">
        <v>14932</v>
      </c>
      <c r="I49" s="72"/>
      <c r="J49" s="72"/>
      <c r="K49" s="68"/>
      <c r="L49" s="24"/>
      <c r="M49" s="30"/>
    </row>
    <row r="50" spans="1:13" s="23" customFormat="1" ht="12.5" x14ac:dyDescent="0.25">
      <c r="A50" s="68"/>
      <c r="B50" s="68"/>
      <c r="C50" s="68"/>
      <c r="D50" s="68"/>
      <c r="E50" s="68"/>
      <c r="F50" s="68"/>
      <c r="G50" s="68"/>
      <c r="H50" s="68"/>
      <c r="I50" s="68"/>
      <c r="J50" s="68"/>
      <c r="K50" s="68"/>
      <c r="L50" s="24"/>
      <c r="M50" s="30"/>
    </row>
    <row r="51" spans="1:13" s="23" customFormat="1" ht="12.5" hidden="1"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75" hidden="1" customHeight="1" x14ac:dyDescent="0.25">
      <c r="A78" s="68"/>
      <c r="B78" s="68"/>
      <c r="C78" s="68"/>
      <c r="D78" s="68"/>
      <c r="E78" s="68"/>
      <c r="F78" s="68"/>
      <c r="G78" s="68"/>
      <c r="H78" s="68"/>
      <c r="I78" s="68"/>
      <c r="J78" s="68"/>
      <c r="K78" s="68"/>
      <c r="L78" s="24"/>
      <c r="M78" s="30"/>
    </row>
    <row r="79" spans="1:13" s="23" customFormat="1" ht="12.75" hidden="1" customHeight="1" x14ac:dyDescent="0.25">
      <c r="A79" s="68"/>
      <c r="B79" s="68"/>
      <c r="C79" s="68"/>
      <c r="D79" s="68"/>
      <c r="E79" s="68"/>
      <c r="F79" s="68"/>
      <c r="G79" s="68"/>
      <c r="H79" s="68"/>
      <c r="I79" s="68"/>
      <c r="J79" s="68"/>
      <c r="K79" s="68"/>
      <c r="L79" s="24"/>
      <c r="M79" s="30"/>
    </row>
    <row r="80" spans="1:13" s="23" customFormat="1" ht="12.75" hidden="1" customHeight="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5" hidden="1" x14ac:dyDescent="0.25">
      <c r="A101" s="68"/>
      <c r="B101" s="68"/>
      <c r="C101" s="68"/>
      <c r="D101" s="68"/>
      <c r="E101" s="68"/>
      <c r="F101" s="68"/>
      <c r="G101" s="68"/>
      <c r="H101" s="68"/>
      <c r="I101" s="68"/>
      <c r="J101" s="68"/>
      <c r="K101" s="68"/>
      <c r="L101" s="24"/>
      <c r="M101" s="30"/>
    </row>
    <row r="102" spans="1:13" s="23" customFormat="1" ht="12.5" hidden="1" x14ac:dyDescent="0.25">
      <c r="A102" s="68"/>
      <c r="B102" s="68"/>
      <c r="C102" s="68"/>
      <c r="D102" s="68"/>
      <c r="E102" s="68"/>
      <c r="F102" s="68"/>
      <c r="G102" s="68"/>
      <c r="H102" s="68"/>
      <c r="I102" s="68"/>
      <c r="J102" s="68"/>
      <c r="K102" s="68"/>
      <c r="L102" s="24"/>
      <c r="M102" s="30"/>
    </row>
    <row r="103" spans="1:13" s="23" customFormat="1" ht="12.5" hidden="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hidden="1" x14ac:dyDescent="0.3">
      <c r="A106" s="68"/>
      <c r="B106" s="68"/>
      <c r="C106" s="68"/>
      <c r="D106" s="68"/>
      <c r="E106" s="68"/>
      <c r="F106" s="68"/>
      <c r="G106" s="68"/>
      <c r="H106" s="68"/>
      <c r="I106" s="68"/>
      <c r="J106" s="68"/>
      <c r="K106" s="68"/>
    </row>
    <row r="107" spans="1:13" hidden="1" x14ac:dyDescent="0.3">
      <c r="A107" s="68"/>
      <c r="B107" s="68"/>
      <c r="C107" s="68"/>
      <c r="D107" s="68"/>
      <c r="E107" s="68"/>
      <c r="F107" s="68"/>
      <c r="G107" s="68"/>
      <c r="H107" s="68"/>
      <c r="I107" s="68"/>
      <c r="J107" s="68"/>
      <c r="K107" s="68"/>
    </row>
    <row r="108" spans="1:13" hidden="1" x14ac:dyDescent="0.3">
      <c r="A108" s="68"/>
      <c r="B108" s="68"/>
      <c r="C108" s="68"/>
      <c r="D108" s="68"/>
      <c r="E108" s="68"/>
      <c r="F108" s="68"/>
      <c r="G108" s="68"/>
      <c r="H108" s="68"/>
      <c r="I108" s="68"/>
      <c r="J108" s="68"/>
      <c r="K108" s="68"/>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row r="357" spans="1:11" hidden="1" x14ac:dyDescent="0.3"/>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sheetData>
  <sheetProtection algorithmName="SHA-512" hashValue="ykzwfcHmHCym1CSLvz3laZdyGelByzqXWTiltF7t9uJ+o9QjlfubHHMtZ4ik+6OrA2Uv8vcRw5uQD2HRoCDmEw==" saltValue="eIbm3722/wbvonmUF/IAGg==" spinCount="100000" sheet="1" objects="1" scenarios="1"/>
  <mergeCells count="33">
    <mergeCell ref="B47:C47"/>
    <mergeCell ref="B48:C48"/>
    <mergeCell ref="B49:C49"/>
    <mergeCell ref="B36:C36"/>
    <mergeCell ref="B37:C37"/>
    <mergeCell ref="B40:J40"/>
    <mergeCell ref="B42:J42"/>
    <mergeCell ref="B44:J44"/>
    <mergeCell ref="B46:C46"/>
    <mergeCell ref="B35:C35"/>
    <mergeCell ref="B20:C20"/>
    <mergeCell ref="B21:C21"/>
    <mergeCell ref="B22:C22"/>
    <mergeCell ref="B23:C23"/>
    <mergeCell ref="B25:J25"/>
    <mergeCell ref="B27:C27"/>
    <mergeCell ref="B28:C28"/>
    <mergeCell ref="B29:C29"/>
    <mergeCell ref="B30:C30"/>
    <mergeCell ref="B32:J32"/>
    <mergeCell ref="B34:C34"/>
    <mergeCell ref="B18:J18"/>
    <mergeCell ref="A1:B2"/>
    <mergeCell ref="C1:I1"/>
    <mergeCell ref="C2:J2"/>
    <mergeCell ref="B5:J5"/>
    <mergeCell ref="B7:J7"/>
    <mergeCell ref="B9:J9"/>
    <mergeCell ref="B11:C11"/>
    <mergeCell ref="B12:C12"/>
    <mergeCell ref="B13:C13"/>
    <mergeCell ref="B14:C14"/>
    <mergeCell ref="B16:J16"/>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47</vt:i4>
      </vt:variant>
    </vt:vector>
  </HeadingPairs>
  <TitlesOfParts>
    <vt:vector size="62"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11</vt:lpstr>
      <vt:lpstr>MainDIR</vt:lpstr>
      <vt:lpstr>OUTfolder</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'11'!Print_Titles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REPtempname</vt:lpstr>
      <vt:lpstr>REPtype</vt:lpstr>
      <vt:lpstr>REPyear</vt:lpstr>
      <vt:lpstr>REPzoom</vt:lpstr>
      <vt:lpstr>SVdate1</vt:lpstr>
      <vt:lpstr>SVdate2</vt:lpstr>
      <vt:lpstr>TEMPfolder</vt:lpstr>
      <vt:lpstr>TRIG_campus</vt:lpstr>
      <vt:lpstr>TRIG_keywords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Tyler Litsch</cp:lastModifiedBy>
  <cp:lastPrinted>2021-10-22T12:41:00Z</cp:lastPrinted>
  <dcterms:created xsi:type="dcterms:W3CDTF">2021-09-07T16:06:18Z</dcterms:created>
  <dcterms:modified xsi:type="dcterms:W3CDTF">2024-12-02T14:37:56Z</dcterms:modified>
</cp:coreProperties>
</file>